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<sst xmlns="http://schemas.openxmlformats.org/spreadsheetml/2006/main" count="3607" uniqueCount="856">
  <si>
    <t>预算01-1表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</si>
  <si>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</si>
  <si>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</si>
  <si>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</si>
  <si>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</si>
  <si>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</si>
  <si>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</si>
  <si>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</si>
  <si>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</si>
  <si>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</si>
  <si>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</si>
  <si>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五、单位资金收入</t>
  </si>
  <si>
    <t xml:space="preserve">  (一)事业收入</t>
  </si>
  <si>
    <t xml:space="preserve">  (二)事业单位经营收入</t>
  </si>
  <si>
    <t xml:space="preserve">  (三)上级补助收入</t>
  </si>
  <si>
    <t xml:space="preserve">  (四)附属单位上缴收入</t>
  </si>
  <si>
    <t xml:space="preserve">  (五)其他收入</t>
  </si>
  <si>
    <t>本年收入合计</t>
  </si>
  <si>
    <t>本年支出合计</t>
  </si>
  <si>
    <t>上年结转结余</t>
  </si>
  <si>
    <t>年终结转结余</t>
  </si>
  <si>
    <t>（一）财政拨款结转结余</t>
  </si>
  <si>
    <t>（二）使用非财政拨款结余</t>
  </si>
  <si>
    <t>（二）非财政拨款结余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</si>
  <si>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</si>
  <si>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</si>
  <si>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</si>
  <si>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</si>
  <si>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</si>
  <si>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</si>
  <si>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</si>
  <si>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</si>
  <si>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</si>
  <si>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</si>
  <si>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</si>
  <si>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</si>
  <si>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</si>
  <si>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</si>
  <si>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</si>
  <si>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</si>
  <si>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</si>
  <si>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</si>
  <si>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</si>
  <si>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105016</t>
  </si>
  <si>
    <t>滇西应用技术大学傣医药学院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</si>
  <si>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</si>
  <si>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</si>
  <si>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</si>
  <si>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</si>
  <si>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</si>
  <si>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</si>
  <si>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</si>
  <si>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</si>
  <si>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</si>
  <si>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</si>
  <si>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</si>
  <si>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</si>
  <si>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</si>
  <si>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</si>
  <si>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</si>
  <si>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</si>
  <si>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2050205</t>
  </si>
  <si>
    <t>高等教育</t>
  </si>
  <si>
    <t>20599</t>
  </si>
  <si>
    <t>其他教育支出</t>
  </si>
  <si>
    <t>2059999</t>
  </si>
  <si>
    <t>206</t>
  </si>
  <si>
    <t>科学技术支出</t>
  </si>
  <si>
    <t>20604</t>
  </si>
  <si>
    <t>技术研究与开发</t>
  </si>
  <si>
    <t>2060499</t>
  </si>
  <si>
    <t>其他技术研究与开发支出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</si>
  <si>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</si>
  <si>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</si>
  <si>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</si>
  <si>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</si>
  <si>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</si>
  <si>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</si>
  <si>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</si>
  <si>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</si>
  <si>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</si>
  <si>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</si>
  <si>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</si>
  <si>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</si>
  <si>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21001</t>
  </si>
  <si>
    <t>卫生健康管理事务</t>
  </si>
  <si>
    <t>2100199</t>
  </si>
  <si>
    <t>其他卫生健康管理事务支出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</si>
  <si>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</si>
  <si>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</si>
  <si>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</si>
  <si>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</si>
  <si>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</si>
  <si>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</si>
  <si>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</si>
  <si>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</si>
  <si>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</si>
  <si>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</si>
  <si>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</si>
  <si>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</si>
  <si>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</si>
  <si>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</si>
  <si>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</si>
  <si>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</si>
  <si>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</si>
  <si>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</si>
  <si>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</si>
  <si>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</si>
  <si>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</si>
  <si>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</si>
  <si>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</si>
  <si>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</si>
  <si>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</si>
  <si>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</si>
  <si>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部门预算支出功能分类科目</t>
  </si>
  <si>
    <t>人员经费</t>
  </si>
  <si>
    <t>公用经费</t>
  </si>
  <si>
    <t>1</t>
  </si>
  <si>
    <t>2</t>
  </si>
  <si>
    <t>3</t>
  </si>
  <si>
    <t>5</t>
  </si>
  <si>
    <t>6</t>
  </si>
  <si>
    <t>7</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</si>
  <si>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</si>
  <si>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</si>
  <si>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</si>
  <si>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</si>
  <si>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</si>
  <si>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</si>
  <si>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</si>
  <si>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</si>
  <si>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</si>
  <si>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</si>
  <si>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</si>
  <si>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</si>
  <si>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</si>
  <si>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</si>
  <si>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</si>
  <si>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</si>
  <si>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</si>
  <si>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</si>
  <si>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</si>
  <si>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</si>
  <si>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</si>
  <si>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</si>
  <si>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</si>
  <si>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</si>
  <si>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</si>
  <si>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</si>
  <si>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</si>
  <si>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532800221100000317115</t>
  </si>
  <si>
    <t>党政储备人才安家补贴经费</t>
  </si>
  <si>
    <t>30399</t>
  </si>
  <si>
    <t>其他对个人和家庭的补助</t>
  </si>
  <si>
    <t>532800231100001287527</t>
  </si>
  <si>
    <t>（自有资金）人员支出</t>
  </si>
  <si>
    <t>30199</t>
  </si>
  <si>
    <t>其他工资福利支出</t>
  </si>
  <si>
    <t>30308</t>
  </si>
  <si>
    <t>助学金</t>
  </si>
  <si>
    <t>30309</t>
  </si>
  <si>
    <t>奖励金</t>
  </si>
  <si>
    <t>532800231100001287558</t>
  </si>
  <si>
    <t>（自有资金）校内绩效工资</t>
  </si>
  <si>
    <t>30107</t>
  </si>
  <si>
    <t>绩效工资</t>
  </si>
  <si>
    <t>532800231100001287565</t>
  </si>
  <si>
    <t>（自有资金）因公出国（境）经费</t>
  </si>
  <si>
    <t>30212</t>
  </si>
  <si>
    <t>因公出国（境）费用</t>
  </si>
  <si>
    <t>532800231100001287577</t>
  </si>
  <si>
    <t>（自有资金）工会经费</t>
  </si>
  <si>
    <t>30228</t>
  </si>
  <si>
    <t>工会经费</t>
  </si>
  <si>
    <t>532800231100001287580</t>
  </si>
  <si>
    <t>（自有资金）公务接待费</t>
  </si>
  <si>
    <t>30217</t>
  </si>
  <si>
    <t>532800231100001287593</t>
  </si>
  <si>
    <t>（自有资金）一般公用经费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</si>
  <si>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</si>
  <si>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</si>
  <si>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</si>
  <si>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</si>
  <si>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</si>
  <si>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</si>
  <si>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</si>
  <si>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</si>
  <si>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</si>
  <si>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</si>
  <si>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</si>
  <si>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</si>
  <si>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</si>
  <si>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</si>
  <si>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</si>
  <si>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</si>
  <si>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</si>
  <si>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</si>
  <si>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</si>
  <si>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</si>
  <si>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</si>
  <si>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</si>
  <si>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</si>
  <si>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</si>
  <si>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30226</t>
  </si>
  <si>
    <t>劳务费</t>
  </si>
  <si>
    <t>30227</t>
  </si>
  <si>
    <t>委托业务费</t>
  </si>
  <si>
    <t>30239</t>
  </si>
  <si>
    <t>其他交通费用</t>
  </si>
  <si>
    <t>30240</t>
  </si>
  <si>
    <t>税金及附加费用</t>
  </si>
  <si>
    <t>30299</t>
  </si>
  <si>
    <t>其他商品和服务支出</t>
  </si>
  <si>
    <t>31002</t>
  </si>
  <si>
    <t>办公设备购置</t>
  </si>
  <si>
    <t>31003</t>
  </si>
  <si>
    <t>专用设备购置</t>
  </si>
  <si>
    <t>31007</t>
  </si>
  <si>
    <t>信息网络及软件购置更新</t>
  </si>
  <si>
    <t>532800231100002107630</t>
  </si>
  <si>
    <t>（自有资金）博士定向培养一次性奖励</t>
  </si>
  <si>
    <t>30103</t>
  </si>
  <si>
    <t>奖金</t>
  </si>
  <si>
    <t>532800241100002420643</t>
  </si>
  <si>
    <t>（自有资金）月奖励性绩效工资经费</t>
  </si>
  <si>
    <t>532800241100002527731</t>
  </si>
  <si>
    <t>（自有资金）教育英才生活补助及住房保障经费</t>
  </si>
  <si>
    <t>30305</t>
  </si>
  <si>
    <t>生活补助</t>
  </si>
  <si>
    <t>532800251100003682562</t>
  </si>
  <si>
    <t>月奖励性绩效工资</t>
  </si>
  <si>
    <t>532800251100003682563</t>
  </si>
  <si>
    <t>专职思政课教师专职辅导员岗位津贴</t>
  </si>
  <si>
    <t>532800251100003682567</t>
  </si>
  <si>
    <t>532800251100003682568</t>
  </si>
  <si>
    <t>福利费</t>
  </si>
  <si>
    <t>30229</t>
  </si>
  <si>
    <t>532800251100003684809</t>
  </si>
  <si>
    <t>因公出国（境）经费</t>
  </si>
  <si>
    <t>532800251100003684810</t>
  </si>
  <si>
    <t>532800251100003697265</t>
  </si>
  <si>
    <t>（自有资金）事业人员支出工资经费</t>
  </si>
  <si>
    <t>30101</t>
  </si>
  <si>
    <t>基本工资</t>
  </si>
  <si>
    <t>30102</t>
  </si>
  <si>
    <t>津贴补贴</t>
  </si>
  <si>
    <t>532800251100003697323</t>
  </si>
  <si>
    <t>（自有资金）社会保障缴费经费</t>
  </si>
  <si>
    <t>30108</t>
  </si>
  <si>
    <t>机关事业单位基本养老保险缴费</t>
  </si>
  <si>
    <t>30109</t>
  </si>
  <si>
    <t>职业年金缴费</t>
  </si>
  <si>
    <t>30110</t>
  </si>
  <si>
    <t>职工基本医疗保险缴费</t>
  </si>
  <si>
    <t>30111</t>
  </si>
  <si>
    <t>公务员医疗补助缴费</t>
  </si>
  <si>
    <t>30112</t>
  </si>
  <si>
    <t>其他社会保障缴费</t>
  </si>
  <si>
    <t>532800251100003697345</t>
  </si>
  <si>
    <t>（自有资金）住房公积金保障经费</t>
  </si>
  <si>
    <t>30113</t>
  </si>
  <si>
    <t>532800251100003871965</t>
  </si>
  <si>
    <t>（自有资金）滇西应用技术大学傣医药学院编外人员经费</t>
  </si>
  <si>
    <t>532800251100003887271</t>
  </si>
  <si>
    <t>532800251100003887293</t>
  </si>
  <si>
    <t>事业人员支出工资</t>
  </si>
  <si>
    <t>532800251100003887294</t>
  </si>
  <si>
    <t>社会保障缴费</t>
  </si>
  <si>
    <t>532800251100003887296</t>
  </si>
  <si>
    <t>一般公用经费</t>
  </si>
  <si>
    <t>预算05-1表</t>
  </si>
  <si>
    <t>项目分类</t>
  </si>
  <si>
    <t>项目单位</t>
  </si>
  <si>
    <t>经济科目编码</t>
  </si>
  <si>
    <t>经济科目名称</t>
  </si>
  <si>
    <t>本年拨款</t>
  </si>
  <si>
    <t>其中：本次下达</t>
  </si>
  <si>
    <t>（自有资金）滇西应用技术大学傣医药学院图书采购经费</t>
  </si>
  <si>
    <t>313 事业发展类</t>
  </si>
  <si>
    <t>532800221100000984889</t>
  </si>
  <si>
    <t>31099</t>
  </si>
  <si>
    <t>其他资本性支出</t>
  </si>
  <si>
    <t>（自有资金）滇西应用技术大学下拨特色傣药资源工程研究科研项目经费</t>
  </si>
  <si>
    <t>532800231100001229125</t>
  </si>
  <si>
    <t>（自有资金）滇西应用技术大学下拨一流本科课程培育项目资金</t>
  </si>
  <si>
    <t>311 专项业务类</t>
  </si>
  <si>
    <t>532800241100002450337</t>
  </si>
  <si>
    <t>（自有资金）国家自然科学基金阳春砂与象甲授粉共生体系及其“推拉”传粉机制研究经费</t>
  </si>
  <si>
    <t>532800251100003569766</t>
  </si>
  <si>
    <t>（自有资金）滇西大下拨傣族药标准化研究重点实验室项目经费</t>
  </si>
  <si>
    <t>532800251100003569889</t>
  </si>
  <si>
    <t>（自有资金）智慧校园建设经费</t>
  </si>
  <si>
    <t>532800251100003649497</t>
  </si>
  <si>
    <t>（自有资金）图书馆改造经费</t>
  </si>
  <si>
    <t>532800251100003649601</t>
  </si>
  <si>
    <t>31006</t>
  </si>
  <si>
    <t>大型修缮</t>
  </si>
  <si>
    <t>（自有资金）校门及附属设施改造经费</t>
  </si>
  <si>
    <t>532800251100003649635</t>
  </si>
  <si>
    <t>（自有资金）儿童康复设备采购经费</t>
  </si>
  <si>
    <t>532800251100003649664</t>
  </si>
  <si>
    <t>（自有资金）中（傣）药植物组织培养室建设经费</t>
  </si>
  <si>
    <t>532800251100003649692</t>
  </si>
  <si>
    <t>（自有资金）智慧实验室二期建设经费</t>
  </si>
  <si>
    <t>532800251100003649723</t>
  </si>
  <si>
    <t>（自有资金）一流专业傣医职业医师标准化题库建设及学生交流经费</t>
  </si>
  <si>
    <t>532800251100003649832</t>
  </si>
  <si>
    <t>（自有资金）一流专业电子教程建设经费</t>
  </si>
  <si>
    <t>532800251100003649856</t>
  </si>
  <si>
    <t>（自有资金）一流专业虚拟仿真软件建设经费</t>
  </si>
  <si>
    <t>532800251100003649878</t>
  </si>
  <si>
    <t>（自有资金）一流专业课程建设经费</t>
  </si>
  <si>
    <t>532800251100003649893</t>
  </si>
  <si>
    <t>（自有资金）室内体育馆改造项目经费</t>
  </si>
  <si>
    <t>532800251100003651580</t>
  </si>
  <si>
    <t>（自有资金）教学科研项目经费</t>
  </si>
  <si>
    <t>532800251100003682197</t>
  </si>
  <si>
    <t>（自有资金）教学及学生管理项目经费</t>
  </si>
  <si>
    <t>532800251100003682341</t>
  </si>
  <si>
    <t>（自有资金）标准化考场建设项目经费</t>
  </si>
  <si>
    <t>532800251100003722929</t>
  </si>
  <si>
    <t>（省级）2024年省级人才发展专项资金</t>
  </si>
  <si>
    <t>312 民生类</t>
  </si>
  <si>
    <t>532800251100003946834</t>
  </si>
  <si>
    <t>532800251100003946839</t>
  </si>
  <si>
    <t>(省级）2024年第二批区域创新项目滇西大傣医药学院基础研究专项面上项目专项资金</t>
  </si>
  <si>
    <t>532800251100004003584</t>
  </si>
  <si>
    <t>532800251100004003587</t>
  </si>
  <si>
    <t>预算05-2表</t>
  </si>
  <si>
    <t>单位名称、项目名称</t>
  </si>
  <si>
    <t>项目年度绩效目标</t>
  </si>
  <si>
    <t>一级指标</t>
  </si>
  <si>
    <t>二级指标</t>
  </si>
  <si>
    <t>三级指标</t>
  </si>
  <si>
    <t>指标性质</t>
  </si>
  <si>
    <t>指标值</t>
  </si>
  <si>
    <t>度量单位</t>
  </si>
  <si>
    <t>指标属性</t>
  </si>
  <si>
    <t>指标内容</t>
  </si>
  <si>
    <t>使用2024年学院办学经费开展室内体育馆改造项目：
（1）2024年10月前期设计。
（2）2024年10月完成项目采设计定稿。
（3）2024年11月完成造价和专家论证工作。</t>
  </si>
  <si>
    <t>产出指标</t>
  </si>
  <si>
    <t>数量指标</t>
  </si>
  <si>
    <t>拆除工程</t>
  </si>
  <si>
    <t>=</t>
  </si>
  <si>
    <t>5445</t>
  </si>
  <si>
    <t>平方米</t>
  </si>
  <si>
    <t>定量指标</t>
  </si>
  <si>
    <t>含原内墙面隔音材料及腻子粉拆除、原地面拆除、原有外立面外墙涂料腻子粉铲除、墙体门窗拆除、原屋面拆除
其他零星拆除。不低于5445平方米</t>
  </si>
  <si>
    <t>室内装修工程</t>
  </si>
  <si>
    <t>&gt;=</t>
  </si>
  <si>
    <t>5170</t>
  </si>
  <si>
    <t>含地墙面瓷砖铺贴、地墙面抹灰刮腻子乳胶漆、地面做硅PU、建筑门窗、屋面工程、天棚工程零星装饰。不低于5170平方米。</t>
  </si>
  <si>
    <t>质量指标</t>
  </si>
  <si>
    <t>验收合格率</t>
  </si>
  <si>
    <t>98</t>
  </si>
  <si>
    <t>%</t>
  </si>
  <si>
    <t>反应实际验收情况</t>
  </si>
  <si>
    <t>校园内体育设施水平和服务质量</t>
  </si>
  <si>
    <t>大幅提高</t>
  </si>
  <si>
    <t>定性指标</t>
  </si>
  <si>
    <t>反映项目实施对提升校园内体育设施水平和服务质量的正向作用</t>
  </si>
  <si>
    <t>时效指标</t>
  </si>
  <si>
    <t>项目推进情况</t>
  </si>
  <si>
    <t>90</t>
  </si>
  <si>
    <t>反应项目实施的时效性</t>
  </si>
  <si>
    <t>成本指标</t>
  </si>
  <si>
    <t>经济成本指标</t>
  </si>
  <si>
    <t>&lt;</t>
  </si>
  <si>
    <t>99</t>
  </si>
  <si>
    <t>反应项目预算合理性，节约成本情况</t>
  </si>
  <si>
    <t>效益指标</t>
  </si>
  <si>
    <t>社会效益</t>
  </si>
  <si>
    <t>社会服务能力</t>
  </si>
  <si>
    <t>&gt;</t>
  </si>
  <si>
    <t>提升体育设施的水平，满足师生对高品质体育设施的需求。</t>
  </si>
  <si>
    <t>室内体育馆安全条件</t>
  </si>
  <si>
    <t>反映室内篮球馆安全情况</t>
  </si>
  <si>
    <t>生态效益</t>
  </si>
  <si>
    <t>绿色校园建设率</t>
  </si>
  <si>
    <t>反映项目实施符合绿色校园建设相关要求情况</t>
  </si>
  <si>
    <t>满意度指标</t>
  </si>
  <si>
    <t>服务对象满意度</t>
  </si>
  <si>
    <t>满意度</t>
  </si>
  <si>
    <t>1.通过改造安装更明亮的灯光系统和改善通风设施，提高场馆的能见度和空气流通，为运动员提供更舒适的运动体验。通过对学生和教师的服务，使满意度达到90%以上。2.室内体育馆作为学校不可或缺的一部分，改造为一个高品质的活动场所，有利于增强学校凝聚力和学院整体形象。增强师生和社会对学校的认同感，提升学校的社会价值？。3.改造后的体育馆将成为校园的新地标，提升校园的整体形象和知名度，为师生提供高品质的活动场</t>
  </si>
  <si>
    <t xml:space="preserve">完成傣医专业10门课程课程建设建设。
</t>
  </si>
  <si>
    <t>91</t>
  </si>
  <si>
    <t>1.通过改造安装更明亮的灯光系统和改善通风设施，提高场馆的能见度和空气流通，为运动员提供更舒适的运动体验。通过对学生和教师的服务，使满意度达到90%以上。2.室内体育馆作为学校不可或缺的一部分，改造为一个高品质的活动场所，有利于增强学校凝聚力和学院整体形象。增强师生和社会对学校的认同感，提升学校的社会价值？。4.改造后的体育馆将成为校园的新地标，提升校园的整体形象和知名度，为师生提供高品质的活动场</t>
  </si>
  <si>
    <t>一流课程质量评级</t>
  </si>
  <si>
    <t>院级精品课程</t>
  </si>
  <si>
    <t>反映课程建设质量情况</t>
  </si>
  <si>
    <t>课程建设完成率</t>
  </si>
  <si>
    <t>95</t>
  </si>
  <si>
    <t>反映课程建设完成情况</t>
  </si>
  <si>
    <t>课程开出率</t>
  </si>
  <si>
    <t>100</t>
  </si>
  <si>
    <t>反映课程建设急需情况</t>
  </si>
  <si>
    <t>办学条件</t>
  </si>
  <si>
    <t>不断提升</t>
  </si>
  <si>
    <t>反映课程建设的必要性</t>
  </si>
  <si>
    <t>使用年限</t>
  </si>
  <si>
    <t>10</t>
  </si>
  <si>
    <t>年</t>
  </si>
  <si>
    <t>反映课程建设的可持续情况</t>
  </si>
  <si>
    <t>师生满意度</t>
  </si>
  <si>
    <t>反映师生对课程建设成果得满意度情况</t>
  </si>
  <si>
    <t>一.完成傣医专业10门课程试题库建设。
二学生互访交流平台建设目标：提供学生高校互访交流的机会，搭建平台，为学生创造互助式学习环境；通过交流、互助方式让学生及时调整职业规划、学习计划，加强专业知识的学习和巩固，增强专业自信、符合人才培养要求。</t>
  </si>
  <si>
    <t>学生交流互访人数</t>
  </si>
  <si>
    <t>人</t>
  </si>
  <si>
    <t>反映参加交流互访学生人数情况</t>
  </si>
  <si>
    <t>傣医执业医师标准化题库建设数量</t>
  </si>
  <si>
    <t>20000</t>
  </si>
  <si>
    <t>题</t>
  </si>
  <si>
    <t>反映题库题目建设数量情况</t>
  </si>
  <si>
    <t>题库验收合格率</t>
  </si>
  <si>
    <t>反映题库建设质量情况</t>
  </si>
  <si>
    <t>交流互访任务完成情况</t>
  </si>
  <si>
    <t>反映交流互访任务完成情况</t>
  </si>
  <si>
    <t>资源利用率</t>
  </si>
  <si>
    <t>反映题库建设利用情况</t>
  </si>
  <si>
    <t>关系深化</t>
  </si>
  <si>
    <t>反映交流互访带来的关系深化影响情况</t>
  </si>
  <si>
    <t>可持续影响</t>
  </si>
  <si>
    <t>试题质量</t>
  </si>
  <si>
    <t>60</t>
  </si>
  <si>
    <t>反映师生对项目实施的满意度情况</t>
  </si>
  <si>
    <t>为进一步做好本科教学工作合格评估建设，加强学院文化内涵建设，预算1800000.00元图书采购经费，预计采购图书84877册，增加学院图书馆的藏书量，确保完成办学条件目标任务，同时也丰富我院师生文化生活，提高学生学业水平和科研能力，建设书香校园。</t>
  </si>
  <si>
    <t>项目完成过程不造成生态环境破坏，提高师生生态保护意识</t>
  </si>
  <si>
    <t>80</t>
  </si>
  <si>
    <t>项目完成过程是否存在对生态环境造成不良影响，是否具有良好生态效益。</t>
  </si>
  <si>
    <t xml:space="preserve"> 使用2025年学院办学经费开展校门改造项目：
（1）2024年9月前期设计。
（2）2024年9月完成项目采设计定稿。
（3）2024年10月完成造价和专家论证工作。
（4）2025年1月发布招标公告。
（5）2025年3月开展招标
（6）于2025年内完成校门及附属设施改造工作</t>
  </si>
  <si>
    <t>工程总量</t>
  </si>
  <si>
    <t>1872.15</t>
  </si>
  <si>
    <t>反映新建、改造、翻新工程量完成情况。</t>
  </si>
  <si>
    <t>配套设施完成率</t>
  </si>
  <si>
    <t>反映配套设施完成情况。
配套设施完成率=（按计划完成配套设施的工程量/计划完成配套设施工程量）*100%。</t>
  </si>
  <si>
    <t>竣工验收合格率</t>
  </si>
  <si>
    <t xml:space="preserve">反映项目验收情况。
</t>
  </si>
  <si>
    <t>设计变更率</t>
  </si>
  <si>
    <t>&lt;=</t>
  </si>
  <si>
    <t xml:space="preserve">反映项目设计变更情况。
</t>
  </si>
  <si>
    <t>计划完工率</t>
  </si>
  <si>
    <t xml:space="preserve">反映工程按计划完工情况。
</t>
  </si>
  <si>
    <t>工期控制率</t>
  </si>
  <si>
    <t>70</t>
  </si>
  <si>
    <t>天</t>
  </si>
  <si>
    <t xml:space="preserve">反映工期控制情况。
</t>
  </si>
  <si>
    <t>综合使用率</t>
  </si>
  <si>
    <t xml:space="preserve">反映设施建成后的利用、使用的情况。
</t>
  </si>
  <si>
    <t>设计功能实现率</t>
  </si>
  <si>
    <t xml:space="preserve">反映建设项目设施设计功能的实现情况。
</t>
  </si>
  <si>
    <t>20</t>
  </si>
  <si>
    <t>通过工程设计使用年限反映可持续的效果。</t>
  </si>
  <si>
    <t xml:space="preserve">调查人群中对设施建设或设施运行的满意度。
</t>
  </si>
  <si>
    <t>能有效专款专用的使用于各项目，同时完成各项目应完的的相关科研工作和保障工作的预期目标。</t>
  </si>
  <si>
    <t>工作经费项目数</t>
  </si>
  <si>
    <t>4</t>
  </si>
  <si>
    <t>项</t>
  </si>
  <si>
    <t>反映项目包含工作经费数量情况</t>
  </si>
  <si>
    <t>各项经费保障学生人数</t>
  </si>
  <si>
    <t>反映工作经费保障学生人数情况</t>
  </si>
  <si>
    <t>专款专用，提高经费使用效率</t>
  </si>
  <si>
    <t>反映工作经费专款专用的情况</t>
  </si>
  <si>
    <t>科研成果对傣医药相关产业发展的作用</t>
  </si>
  <si>
    <t>反映科研成果对傣医药相关产业发展的作用的情况</t>
  </si>
  <si>
    <t>保护和生态种植对生态环境建设产生积极作用</t>
  </si>
  <si>
    <t>反映保护和生态种植对生态环境建设产生积极作用的情况</t>
  </si>
  <si>
    <t>项目的完成能成为傣医药学院对外宣传的重要窗口</t>
  </si>
  <si>
    <t xml:space="preserve">反映项目的完成能成为傣医药学院对外宣传的重要窗口 </t>
  </si>
  <si>
    <t>受益对象满意度</t>
  </si>
  <si>
    <t>反映受益对象对本项目的满意度</t>
  </si>
  <si>
    <t>使用2025年学院办学经费完成儿童运动治疗、感觉统合训练、物理因子治疗、潜能开发治疗、自闭症康复训练、生活职业能力训练、心理治疗、作业治疗等的设备采购，投入教学。</t>
  </si>
  <si>
    <t>设备采购数量</t>
  </si>
  <si>
    <t>台/套</t>
  </si>
  <si>
    <t>反映项目采购设备数量情况</t>
  </si>
  <si>
    <t>低值易耗品采购数量</t>
  </si>
  <si>
    <t>件</t>
  </si>
  <si>
    <t>反映项目低值易耗品采购数量情况</t>
  </si>
  <si>
    <t>参数达标率</t>
  </si>
  <si>
    <t>反映购入设备参数达标情况</t>
  </si>
  <si>
    <t>采购完成率</t>
  </si>
  <si>
    <t>反映项目采购的时效性</t>
  </si>
  <si>
    <t>教学科研急需率</t>
  </si>
  <si>
    <t>反映项目建设的必要性</t>
  </si>
  <si>
    <t>实验课开出率</t>
  </si>
  <si>
    <t>反映项目实施对课程建设的必要性</t>
  </si>
  <si>
    <t>污染率</t>
  </si>
  <si>
    <t>反映项目对环境的污染情况</t>
  </si>
  <si>
    <t>满意率</t>
  </si>
  <si>
    <t>实验实训室的建设主要服务于学生的实训课程和社会服务对象。实验实训课程的开设是为了使学生更好的将实践与学习融合，保障实验实训课的顺利开展；实验实训室的建设与实践基地更好融合，为基础医技人员提供培训和傣药材的产品研发。通过对学生和社会服务对象的服务，使满意度达到90%以上。</t>
  </si>
  <si>
    <t xml:space="preserve">使用2025年学院办学经费开展智慧实验室建设：
（1）硬件部分：基础信息化设备（监控、电子门牌、综合布线）的补充完善
（2）软件系统：包括实验实训教学管理和安全巡查软件系统
</t>
  </si>
  <si>
    <t>设备软件采购数量</t>
  </si>
  <si>
    <t>46</t>
  </si>
  <si>
    <t>反映项目采购设备软件数量情况</t>
  </si>
  <si>
    <t>反映项目采购设备及软件参数达标情况</t>
  </si>
  <si>
    <t>反映项目采购完成情况</t>
  </si>
  <si>
    <t>实验室安全管理智能水平</t>
  </si>
  <si>
    <t>大幅提升</t>
  </si>
  <si>
    <t>反映项目实施对提升实验室安全管理智能水平的情况</t>
  </si>
  <si>
    <t>反映项目实施对完善学院办学条件情况</t>
  </si>
  <si>
    <t>反映项目实施对环境的污染情况</t>
  </si>
  <si>
    <t>开发一流专业核心课程虚拟仿真软件</t>
  </si>
  <si>
    <t>虚拟仿真软件开发数量</t>
  </si>
  <si>
    <t>1.0</t>
  </si>
  <si>
    <t>套</t>
  </si>
  <si>
    <t>反映项目开发软件数量情况</t>
  </si>
  <si>
    <t>反映软件符合开发要求情况</t>
  </si>
  <si>
    <t>及时率</t>
  </si>
  <si>
    <t>反映项目完成的时效性</t>
  </si>
  <si>
    <t>反映虚拟仿真软件使用情况</t>
  </si>
  <si>
    <t>受益人群覆盖率</t>
  </si>
  <si>
    <t>反映受益人群覆盖情况</t>
  </si>
  <si>
    <t>持续使用年限</t>
  </si>
  <si>
    <t>反映软件开发后持续使用情况</t>
  </si>
  <si>
    <t>反应师生对项目实施的满意度情况</t>
  </si>
  <si>
    <t xml:space="preserve">开展傣药标准、炮制规范研究，采集傣药标本，带教本科实习学生，指导毕业论文。 </t>
  </si>
  <si>
    <t>傣药材质量标准</t>
  </si>
  <si>
    <t>个</t>
  </si>
  <si>
    <t xml:space="preserve">反映标准制定完成的个数 </t>
  </si>
  <si>
    <t>傣药饮片炮制规范</t>
  </si>
  <si>
    <t>反映饮片炮制规范制定完成的个数</t>
  </si>
  <si>
    <t>傣药植物标本</t>
  </si>
  <si>
    <t>种</t>
  </si>
  <si>
    <t>反映标本完成的个数</t>
  </si>
  <si>
    <t>药材标本</t>
  </si>
  <si>
    <t>反映药材标本完成的个数</t>
  </si>
  <si>
    <t>国内核心期刊发表论文</t>
  </si>
  <si>
    <t>篇</t>
  </si>
  <si>
    <t>反映国内核心期刊发表论文完成的个数</t>
  </si>
  <si>
    <t>收本科实习学生</t>
  </si>
  <si>
    <t>12</t>
  </si>
  <si>
    <t>反映接收本科实习学生的个数</t>
  </si>
  <si>
    <t>省级药材和饮片炮制规范</t>
  </si>
  <si>
    <t>反映省级药材和饮片炮制规范完成的个数</t>
  </si>
  <si>
    <t>傣药植物标本经过鉴定</t>
  </si>
  <si>
    <t>反映傣药植物标本经过鉴定的个数</t>
  </si>
  <si>
    <t>本科实习学生毕业论文符合答辩要求</t>
  </si>
  <si>
    <t xml:space="preserve">反映本科实习学生毕业论文符合答辩要求的个数 </t>
  </si>
  <si>
    <t>按项目任务书规定时间完成</t>
  </si>
  <si>
    <t>反映按项目任务书规定时间完成</t>
  </si>
  <si>
    <t>专款专用、提高经费使用效率、节约成本。</t>
  </si>
  <si>
    <t>经济效益</t>
  </si>
  <si>
    <t>促进傣医药产业的发展</t>
  </si>
  <si>
    <t xml:space="preserve">不直接产生经济效益，但对产业有积极的影响。 </t>
  </si>
  <si>
    <t xml:space="preserve">为社会制定傣药材和饮片标准 </t>
  </si>
  <si>
    <t>傣药质量标准规范了质量要求、功能与主治、使用方法以及使用历史沿革，对实际傣药的实际应用具有较大的指导意义。</t>
  </si>
  <si>
    <t>培养生态环境意识。</t>
  </si>
  <si>
    <t>促进傣药资源可持续利用。</t>
  </si>
  <si>
    <t>反映各部门对项目实施情况的满意度</t>
  </si>
  <si>
    <t>有效专款专用的使用于各项目，同时完成各项目应完的的相关科研工作和保障工作的预期目标。</t>
  </si>
  <si>
    <t>项目立项数量</t>
  </si>
  <si>
    <t>反映项目数量情况</t>
  </si>
  <si>
    <t>项目验收通过率（到期项目通过项目验收）</t>
  </si>
  <si>
    <t>反映项目验收通过情况。</t>
  </si>
  <si>
    <t>执行率（执行周期内项目按计划开展项目研究）</t>
  </si>
  <si>
    <t>反映执行周期内项目按计划开展项目研究</t>
  </si>
  <si>
    <t>双创项目促进学生创新思维训练、学习和研究能力，促进就业</t>
  </si>
  <si>
    <t>学院就业率统计数</t>
  </si>
  <si>
    <t>提高科研成果转化率</t>
  </si>
  <si>
    <t>实际获得科研成果数。</t>
  </si>
  <si>
    <t>各项目组开展项目研究过程中遵守法律法规和实验室规章制度，不对环境产生污染。</t>
  </si>
  <si>
    <t>拓展科学研究领域</t>
  </si>
  <si>
    <t>40</t>
  </si>
  <si>
    <t>争取在已完成项目的基础上申报更高级别的项目。</t>
  </si>
  <si>
    <t>学生满意度</t>
  </si>
  <si>
    <t>学生对项目管理满意情况。</t>
  </si>
  <si>
    <t>社会满意度</t>
  </si>
  <si>
    <t>项目组对项目管理满意情况。</t>
  </si>
  <si>
    <t>使用2025年学院办学经费开展智慧校园建设项目：
（1）2025年2月开展招标工作。
（2）2025年10月完成施工。
（3）2025年12月完成验收。</t>
  </si>
  <si>
    <t>50</t>
  </si>
  <si>
    <t>含1. 基础网络全面升级
2. 中心机房高标准建设
3. 一卡通系统深度整合
4. 安全等保体系完善
5. 施工布线及部署规范</t>
  </si>
  <si>
    <t>反映采购设备参数达标情况</t>
  </si>
  <si>
    <t xml:space="preserve">反映项目设计受益人群或地区的实现情况。
</t>
  </si>
  <si>
    <t>信息化水平显著提升</t>
  </si>
  <si>
    <t>反映项目实施对提升学员信息化水平情况</t>
  </si>
  <si>
    <t>完善学院308机房和409机房的建设和改造，以更好的开展教学及相关考试，提高教学条件，确保考试的公正性、有效性和安全性，提升考场的整体性能和服务质量，从而为考生提供一个更加公平、高效的考试环境。</t>
  </si>
  <si>
    <t>设备购置数量</t>
  </si>
  <si>
    <t>根据标准化机房考场需要，至少完成最低数。</t>
  </si>
  <si>
    <t>考场使用率</t>
  </si>
  <si>
    <t>考场使用率90%以上</t>
  </si>
  <si>
    <t>完成标准化机房考场设备采购和建设</t>
  </si>
  <si>
    <t>2025年11月30日</t>
  </si>
  <si>
    <t>年月日</t>
  </si>
  <si>
    <t>于12月前完成标准化考场设备采购和建设改造工作。</t>
  </si>
  <si>
    <t>通过招标，采购保质保量，资金成本控制在90%以内。</t>
  </si>
  <si>
    <t>满足考试使用率需要，同时拓展高校的社会服务能力</t>
  </si>
  <si>
    <t>满足考试使用率需要达到90%</t>
  </si>
  <si>
    <t>满足考试使用率需求</t>
  </si>
  <si>
    <t>为更好服务师生，满足考生考试需要，采购后基本可满足考试需求。</t>
  </si>
  <si>
    <t>增强国家教育考试考场的基础建设能力</t>
  </si>
  <si>
    <t>更好的开展相关考试工作，
提升服务能力及管理考场秩序。</t>
  </si>
  <si>
    <t>标准化考场主要服务于国家教育考试，为了更好的服务于考生的考试需求。</t>
  </si>
  <si>
    <t>完成傣医专业10门课程电子教程建设。</t>
  </si>
  <si>
    <t>核心课程电子教程建设</t>
  </si>
  <si>
    <t>10.0</t>
  </si>
  <si>
    <t>门</t>
  </si>
  <si>
    <t>反映项目建设电子教程数量情况</t>
  </si>
  <si>
    <t>建设完成时间</t>
  </si>
  <si>
    <t>2027年12月31日</t>
  </si>
  <si>
    <t>年-月-日</t>
  </si>
  <si>
    <t>反映项目建设的时效性情况</t>
  </si>
  <si>
    <t>电子课程开出率</t>
  </si>
  <si>
    <t>反映电子课程开出率情况</t>
  </si>
  <si>
    <t>反映电子课程利用率情况</t>
  </si>
  <si>
    <t>反映课程使用年限情况</t>
  </si>
  <si>
    <t>反映师生对电子教程满意度情况</t>
  </si>
  <si>
    <t>开展砂仁象甲-砂仁花协同适应进化关系研究；发表论文1篇。</t>
  </si>
  <si>
    <t>发表论文数量</t>
  </si>
  <si>
    <t>反映项目发表论文数量情况</t>
  </si>
  <si>
    <t>项目任务完成质量</t>
  </si>
  <si>
    <t>完成发表论文1篇,申请专利2项。</t>
  </si>
  <si>
    <t>项目结题时间</t>
  </si>
  <si>
    <t>2026年12月31日</t>
  </si>
  <si>
    <t>在2026年12月31日前完成项目任务并申请结题验收。</t>
  </si>
  <si>
    <t>反映项目实施期间，开展项目耗材等采购时，控制成本的情况。</t>
  </si>
  <si>
    <t>通过国家基金委正常项目验收</t>
  </si>
  <si>
    <t>反映项目研究成果水平及通过国家基金委验收后在国内产生的经济效益情况</t>
  </si>
  <si>
    <t>通过学生参与科研项目，完成培养2名以上学生。</t>
  </si>
  <si>
    <t>反映项目开展对参与项目学生的人才培养情况</t>
  </si>
  <si>
    <t>项目产出的论文及专利成果持续使用年限</t>
  </si>
  <si>
    <t>长期</t>
  </si>
  <si>
    <t>反映项目产出的论文、专利成果被数据库收录情况，以及对国家及科研人员研究水平的可持续影响情况</t>
  </si>
  <si>
    <t>科研人员满意度</t>
  </si>
  <si>
    <t>反映发表的科研成果对科研同行的满意度情况</t>
  </si>
  <si>
    <t>使用2025年学院办学经费开展图书馆改造建设项目：
（1）2024年9月前期设计。
（2）2024年11月完成项目采设计定稿。
（3）2024年12月完成造价和专家论证工作。
（4）2025年1月开展招标工作；
（5）2025年内完成图书馆改造工作</t>
  </si>
  <si>
    <t>48092.6</t>
  </si>
  <si>
    <t>反映新建、改造、修缮工程量完成情况。</t>
  </si>
  <si>
    <t xml:space="preserve">反映配套设施完成情况。
</t>
  </si>
  <si>
    <t xml:space="preserve">反映项目设计受益人群的实现情况。
</t>
  </si>
  <si>
    <t>受益人群满意度</t>
  </si>
  <si>
    <t>使用2025年学院办学经费完成1间中（傣）药组织培养室的基础设施建设、水电气的改造及设备采购，投入教学。</t>
  </si>
  <si>
    <t>实验室建设数量</t>
  </si>
  <si>
    <t>间</t>
  </si>
  <si>
    <t>反映项目建设实验室数量情况</t>
  </si>
  <si>
    <t>30</t>
  </si>
  <si>
    <t>反映项目耗材采购情况</t>
  </si>
  <si>
    <t>反映项目采购设备的参数达标情况</t>
  </si>
  <si>
    <t>反映项目开展对教学科研活动的必要情况</t>
  </si>
  <si>
    <t>反映项目开展对完善办学条件的情况</t>
  </si>
  <si>
    <t>反映项目的污染情况</t>
  </si>
  <si>
    <t>反映项目实施后，教师及学生的满意度情况</t>
  </si>
  <si>
    <t>预算06表</t>
  </si>
  <si>
    <t>政府性基金预算支出预算表</t>
  </si>
  <si>
    <t>本年政府性基金预算支出</t>
  </si>
  <si>
    <t>说明：本单位无此公开事项</t>
  </si>
  <si>
    <t>预算07表</t>
  </si>
  <si>
    <t>预算项目</t>
  </si>
  <si>
    <t>采购项目</t>
  </si>
  <si>
    <t>采购品目</t>
  </si>
  <si>
    <t>计量
单位</t>
  </si>
  <si>
    <t>数量</t>
  </si>
  <si>
    <t>面向中小企业预留资金</t>
  </si>
  <si>
    <t>政府性
基金</t>
  </si>
  <si>
    <t>国有资本经营收益</t>
  </si>
  <si>
    <t>财政专户管理的收入</t>
  </si>
  <si>
    <t>图书采购</t>
  </si>
  <si>
    <t>A 货物类</t>
  </si>
  <si>
    <t>批</t>
  </si>
  <si>
    <t>办公设备采购</t>
  </si>
  <si>
    <t>专用设备采购</t>
  </si>
  <si>
    <t>学生宿舍翻新改造</t>
  </si>
  <si>
    <t>B 工程</t>
  </si>
  <si>
    <t>滇西应用技术大学傣医药学院物业服务采购</t>
  </si>
  <si>
    <t>C 服务</t>
  </si>
  <si>
    <t>信息网络软件购置更新</t>
  </si>
  <si>
    <t>智慧校园建设</t>
  </si>
  <si>
    <t>图书馆改造</t>
  </si>
  <si>
    <t>校门及附属设施改造</t>
  </si>
  <si>
    <t>儿童康复材料</t>
  </si>
  <si>
    <t>儿童康复设备</t>
  </si>
  <si>
    <t>中（傣）药植物组织培养室建设</t>
  </si>
  <si>
    <t>一流专业课程建设</t>
  </si>
  <si>
    <t xml:space="preserve">室内体育馆改造 </t>
  </si>
  <si>
    <t>标准化考场建设</t>
  </si>
  <si>
    <t>复印纸采购</t>
  </si>
  <si>
    <t>A05040101 复印纸</t>
  </si>
  <si>
    <t>箱</t>
  </si>
  <si>
    <t>预算08表</t>
  </si>
  <si>
    <t>政府购买服务项目</t>
  </si>
  <si>
    <t>政府购买服务目录</t>
  </si>
  <si>
    <t>预算09-1表</t>
  </si>
  <si>
    <t>2025年州对下转移支付预算表</t>
  </si>
  <si>
    <t>单位名称（项目）</t>
  </si>
  <si>
    <t>地区</t>
  </si>
  <si>
    <t>政府性基金</t>
  </si>
  <si>
    <t>景洪市</t>
  </si>
  <si>
    <t>勐海县</t>
  </si>
  <si>
    <t>勐腊县</t>
  </si>
  <si>
    <t>预算09-2表</t>
  </si>
  <si>
    <t>2025年州对下转移支付绩效目标表</t>
  </si>
  <si>
    <t>预算10表</t>
  </si>
  <si>
    <t>资产类别</t>
  </si>
  <si>
    <t>资产分类代码.名称</t>
  </si>
  <si>
    <t>资产名称</t>
  </si>
  <si>
    <t>计量单位</t>
  </si>
  <si>
    <t>财政部门批复数（元）</t>
  </si>
  <si>
    <t>单价</t>
  </si>
  <si>
    <t>金额</t>
  </si>
  <si>
    <t>A01 房屋和构筑物</t>
  </si>
  <si>
    <t>A01029900 其他构筑物</t>
  </si>
  <si>
    <t>校园宣传栏</t>
  </si>
  <si>
    <t>组</t>
  </si>
  <si>
    <t>A02 设备</t>
  </si>
  <si>
    <t>A02010105 台式计算机</t>
  </si>
  <si>
    <t>台式电脑</t>
  </si>
  <si>
    <t>台</t>
  </si>
  <si>
    <t>学生机</t>
  </si>
  <si>
    <t>A02010108 便携式计算机</t>
  </si>
  <si>
    <t>办公笔记本电脑</t>
  </si>
  <si>
    <t>A02010202 交换设备</t>
  </si>
  <si>
    <t>24口千兆POE交换机</t>
  </si>
  <si>
    <t>交换机</t>
  </si>
  <si>
    <t>核心交换机</t>
  </si>
  <si>
    <t>A02010401 触摸式终端设备</t>
  </si>
  <si>
    <t>触摸电子门牌</t>
  </si>
  <si>
    <t>A02010599 其他存储设备</t>
  </si>
  <si>
    <t>监控主机网络硬盘</t>
  </si>
  <si>
    <t>监控硬盘</t>
  </si>
  <si>
    <t>A02019900 其他信息化设备</t>
  </si>
  <si>
    <t>读卡机</t>
  </si>
  <si>
    <t>A02061504 不间断电源</t>
  </si>
  <si>
    <t>UPS电源</t>
  </si>
  <si>
    <t>A02061804 空调机</t>
  </si>
  <si>
    <t>空调1.5匹</t>
  </si>
  <si>
    <t>设备（空调）部分</t>
  </si>
  <si>
    <t>A02061899 其他生活用电器</t>
  </si>
  <si>
    <t>大容量落地式纯水机</t>
  </si>
  <si>
    <t>A02102100 教学仪器</t>
  </si>
  <si>
    <t>PREP阅读增强训练仪</t>
  </si>
  <si>
    <t>万分之一天平</t>
  </si>
  <si>
    <t>万象组</t>
  </si>
  <si>
    <t>万象组收拾袋</t>
  </si>
  <si>
    <t>下肢功率车</t>
  </si>
  <si>
    <t>体视显微镜（学生用）</t>
  </si>
  <si>
    <t>儿童三向阶梯</t>
  </si>
  <si>
    <t>儿童体操棒（带架）</t>
  </si>
  <si>
    <t>儿童坐姿训练椅</t>
  </si>
  <si>
    <t>儿童平行杠</t>
  </si>
  <si>
    <t>儿童拳击袋</t>
  </si>
  <si>
    <t>儿童挂式沙袋</t>
  </si>
  <si>
    <t>儿童液压踏步器</t>
  </si>
  <si>
    <t>儿童滚筒</t>
  </si>
  <si>
    <t>儿童站立架</t>
  </si>
  <si>
    <t>儿童肋木</t>
  </si>
  <si>
    <t>儿童股四头肌训练椅</t>
  </si>
  <si>
    <t>儿童跨栏</t>
  </si>
  <si>
    <t>儿童重捶式手指肌力训练桌</t>
  </si>
  <si>
    <t>儿童髋关节训练器</t>
  </si>
  <si>
    <t>加热型磁力搅拌器</t>
  </si>
  <si>
    <t>医用诊疗床 （电动升降PT床）</t>
  </si>
  <si>
    <t>双人单面超净工作台</t>
  </si>
  <si>
    <t>双人双面超净工作台</t>
  </si>
  <si>
    <t>口部构音训练器</t>
  </si>
  <si>
    <t>台式PH计</t>
  </si>
  <si>
    <t>台式离心机</t>
  </si>
  <si>
    <t>台式高速冷冻离心机</t>
  </si>
  <si>
    <t>听觉空间定位训练系统</t>
  </si>
  <si>
    <t>嗅觉记忆发展系统</t>
  </si>
  <si>
    <t>基础数学能力评估训练仪</t>
  </si>
  <si>
    <t>基础生活能力训练套装</t>
  </si>
  <si>
    <t>多元智能评价与训练套装</t>
  </si>
  <si>
    <t>多功能神经康复诊疗系统 （生物反馈）</t>
  </si>
  <si>
    <t>多感官引导式交互训练系统（基础版）</t>
  </si>
  <si>
    <t>大滑板</t>
  </si>
  <si>
    <t>安全教育自助仪</t>
  </si>
  <si>
    <t>实验室冷藏冷冻箱</t>
  </si>
  <si>
    <t>实验室教学一体机</t>
  </si>
  <si>
    <t>平衡木 软包积木</t>
  </si>
  <si>
    <t>平衡步道</t>
  </si>
  <si>
    <t>平衡触觉板</t>
  </si>
  <si>
    <t>平衡软件</t>
  </si>
  <si>
    <t>引导式教育组合六件套</t>
  </si>
  <si>
    <t>心智解读与社会交往能力训练工具包</t>
  </si>
  <si>
    <t>心智解读与社会交往能力评估训练仪</t>
  </si>
  <si>
    <t>心理宣泄及感官刺激系统（不含墙面）</t>
  </si>
  <si>
    <t>感觉统合发展评估与训练系统</t>
  </si>
  <si>
    <t>摇滚圈</t>
  </si>
  <si>
    <t>教师机</t>
  </si>
  <si>
    <t>方形木马</t>
  </si>
  <si>
    <t>方形波波池</t>
  </si>
  <si>
    <t>智能型辅助沟通训练仪（普及版）</t>
  </si>
  <si>
    <t>智能生化培养箱</t>
  </si>
  <si>
    <t>智能精密型人工气候箱</t>
  </si>
  <si>
    <t>智能脑电反馈认知能力评估训练系统</t>
  </si>
  <si>
    <t>林氏六音（特殊儿童六音测试仪）</t>
  </si>
  <si>
    <t>核心语汇沟通训练仪</t>
  </si>
  <si>
    <t>植物组培专用除湿机</t>
  </si>
  <si>
    <t>楔型垫</t>
  </si>
  <si>
    <t>沙盘训练系统 （专业版）</t>
  </si>
  <si>
    <t>注意力训练工具包</t>
  </si>
  <si>
    <t>注意力评估与训练仪（专业版）</t>
  </si>
  <si>
    <t>海绵保护垫</t>
  </si>
  <si>
    <t>滚筒</t>
  </si>
  <si>
    <t>生态模拟手眼协调训练系统</t>
  </si>
  <si>
    <t>生活能力自助仪</t>
  </si>
  <si>
    <t>生物显微镜</t>
  </si>
  <si>
    <t>电热鼓风干燥箱</t>
  </si>
  <si>
    <t>矫正镜 （带格）</t>
  </si>
  <si>
    <t>秋千架</t>
  </si>
  <si>
    <t>移动式空气自净器</t>
  </si>
  <si>
    <t>红外灭菌接种器</t>
  </si>
  <si>
    <t>职业生涯自我探索系列卡牌套装</t>
  </si>
  <si>
    <t>脑电仿生电刺激仪 （四通道）</t>
  </si>
  <si>
    <t>自动高压灭菌锅</t>
  </si>
  <si>
    <t>自闭症心理教育量表工具包</t>
  </si>
  <si>
    <t>自闭症评估与训练仪</t>
  </si>
  <si>
    <t>臭氧消毒机</t>
  </si>
  <si>
    <t>蒙台梭利88件套装</t>
  </si>
  <si>
    <t>蒙台梭利教学应用仪</t>
  </si>
  <si>
    <t>蜜蜂垫</t>
  </si>
  <si>
    <t>西瓜摇摇船</t>
  </si>
  <si>
    <t>言语语言听觉认知综合训练仪</t>
  </si>
  <si>
    <t>认知评估与训练仪</t>
  </si>
  <si>
    <t>语言功能评估训练系统</t>
  </si>
  <si>
    <t>语言（听说）双向训练管理套装</t>
  </si>
  <si>
    <t>跳床</t>
  </si>
  <si>
    <t>蹦跳床</t>
  </si>
  <si>
    <t>轮椅</t>
  </si>
  <si>
    <t>长方形平板秋千连软垫围栏</t>
  </si>
  <si>
    <t>隧道组合软件</t>
  </si>
  <si>
    <t>颗粒按摩大龙球</t>
  </si>
  <si>
    <t>飞碟秋千</t>
  </si>
  <si>
    <t>高精度三层叠加振荡培养摇床</t>
  </si>
  <si>
    <t>（专业版）艺术心理活动箱</t>
  </si>
  <si>
    <t>A04 图书和档案</t>
  </si>
  <si>
    <t>A04010199 其他普通图书</t>
  </si>
  <si>
    <t>图书</t>
  </si>
  <si>
    <t>册</t>
  </si>
  <si>
    <t>A05 家具和用品</t>
  </si>
  <si>
    <t>A05010199 其他床类</t>
  </si>
  <si>
    <t>宿舍床</t>
  </si>
  <si>
    <t>A05010201 办公桌</t>
  </si>
  <si>
    <t>办公桌</t>
  </si>
  <si>
    <t>A05010303 会议椅</t>
  </si>
  <si>
    <t>会议椅</t>
  </si>
  <si>
    <t>A05010402 单人沙发</t>
  </si>
  <si>
    <t>布艺沙发（单人）</t>
  </si>
  <si>
    <t>A05010599 其他柜类</t>
  </si>
  <si>
    <t>五节档案柜</t>
  </si>
  <si>
    <t>台柜部分</t>
  </si>
  <si>
    <t>更衣柜</t>
  </si>
  <si>
    <t>档案柜</t>
  </si>
  <si>
    <t>A05010699 其他架类</t>
  </si>
  <si>
    <t>图书馆书架</t>
  </si>
  <si>
    <t>A08 无形资产</t>
  </si>
  <si>
    <t>A08060399 其他计算机软件</t>
  </si>
  <si>
    <t>安全巡查系统</t>
  </si>
  <si>
    <t>实验项目管理系统</t>
  </si>
  <si>
    <t>教学管理软件平台</t>
  </si>
  <si>
    <t>系统集成</t>
  </si>
  <si>
    <t>预算11表</t>
  </si>
  <si>
    <t>上级补助</t>
  </si>
  <si>
    <t>预算12表</t>
  </si>
  <si>
    <t>项目级次</t>
  </si>
  <si>
    <t>2025年</t>
  </si>
  <si>
    <t>2026年</t>
  </si>
  <si>
    <t>2027年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</si>
</sst>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9"/>
      <color rgb="FF000000"/>
      <name val="宋体"/>
      <charset val="134"/>
    </font>
    <font>
      <sz val="10"/>
      <color rgb="FF000000"/>
      <name val="宋体"/>
      <charset val="134"/>
      <scheme val="minor"/>
    </font>
    <font>
      <sz val="9"/>
      <color rgb="FF000000"/>
      <name val="SimSun"/>
      <charset val="134"/>
    </font>
    <font>
      <b/>
      <sz val="21"/>
      <color rgb="FF000000"/>
      <name val="SimSun"/>
      <charset val="134"/>
    </font>
    <font>
      <sz val="11.25"/>
      <color rgb="FF000000"/>
      <name val="SimSun"/>
      <charset val="134"/>
    </font>
    <font>
      <sz val="9"/>
      <name val="宋体"/>
      <charset val="134"/>
    </font>
    <font>
      <sz val="11.25"/>
      <name val="SimSun"/>
      <charset val="134"/>
    </font>
    <font>
      <sz val="9"/>
      <color rgb="FF000000"/>
      <name val="宋体"/>
      <charset val="134"/>
      <scheme val="minor"/>
    </font>
    <font>
      <b/>
      <sz val="21"/>
      <color rgb="FF000000"/>
      <name val="宋体"/>
      <charset val="134"/>
    </font>
    <font>
      <sz val="11.25"/>
      <name val="宋体"/>
      <charset val="134"/>
    </font>
    <font>
      <sz val="11.25"/>
      <color rgb="FF000000"/>
      <name val="宋体"/>
      <charset val="134"/>
    </font>
    <font>
      <sz val="11.25"/>
      <name val="Microsoft YaHei UI"/>
      <charset val="134"/>
    </font>
    <font>
      <sz val="10"/>
      <color rgb="FF000000"/>
      <name val="宋体"/>
      <charset val="134"/>
    </font>
    <font>
      <sz val="10"/>
      <color rgb="FFFFFFFF"/>
      <name val="宋体"/>
      <charset val="134"/>
      <scheme val="minor"/>
    </font>
    <font>
      <sz val="11"/>
      <color rgb="FF000000"/>
      <name val="SimSun"/>
      <charset val="134"/>
    </font>
    <font>
      <sz val="10"/>
      <color rgb="FF000000"/>
      <name val="SimSun"/>
      <charset val="134"/>
    </font>
    <font>
      <sz val="11.25"/>
      <color rgb="FF000000"/>
      <name val="Calibri"/>
      <charset val="134"/>
    </font>
    <font>
      <sz val="21"/>
      <color rgb="FF000000"/>
      <name val="SimSun"/>
      <charset val="134"/>
    </font>
    <font>
      <b/>
      <sz val="11.25"/>
      <color rgb="FF000000"/>
      <name val="SimSun"/>
      <charset val="134"/>
    </font>
    <font>
      <sz val="9"/>
      <name val="SimSun"/>
      <charset val="134"/>
    </font>
    <font>
      <b/>
      <sz val="9"/>
      <color rgb="FF000000"/>
      <name val="SimSun"/>
      <charset val="134"/>
    </font>
    <font>
      <b/>
      <sz val="9"/>
      <name val="SimSun"/>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3" borderId="17" applyNumberFormat="0" applyAlignment="0" applyProtection="0">
      <alignment vertical="center"/>
    </xf>
    <xf numFmtId="0" fontId="33" fillId="4" borderId="18" applyNumberFormat="0" applyAlignment="0" applyProtection="0">
      <alignment vertical="center"/>
    </xf>
    <xf numFmtId="0" fontId="34" fillId="4" borderId="17" applyNumberFormat="0" applyAlignment="0" applyProtection="0">
      <alignment vertical="center"/>
    </xf>
    <xf numFmtId="0" fontId="35" fillId="5"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5" fillId="0" borderId="7">
      <alignment horizontal="right" vertical="center"/>
    </xf>
    <xf numFmtId="177" fontId="5" fillId="0" borderId="7">
      <alignment horizontal="right" vertical="center"/>
    </xf>
    <xf numFmtId="10" fontId="5" fillId="0" borderId="7">
      <alignment horizontal="right" vertical="center"/>
    </xf>
    <xf numFmtId="178" fontId="5" fillId="0" borderId="7">
      <alignment horizontal="right" vertical="center"/>
    </xf>
    <xf numFmtId="49" fontId="5" fillId="0" borderId="7">
      <alignment horizontal="left" vertical="center" wrapText="1"/>
    </xf>
    <xf numFmtId="178" fontId="5" fillId="0" borderId="7">
      <alignment horizontal="right" vertical="center"/>
    </xf>
    <xf numFmtId="179" fontId="5" fillId="0" borderId="7">
      <alignment horizontal="right" vertical="center"/>
    </xf>
    <xf numFmtId="180" fontId="5" fillId="0" borderId="7">
      <alignment horizontal="right" vertical="center"/>
    </xf>
  </cellStyleXfs>
  <cellXfs count="195">
    <xf numFmtId="0" fontId="0" fillId="0" borderId="0" xfId="0" applyFont="1">
      <alignment vertical="top"/>
      <protection locked="0"/>
    </xf>
    <xf numFmtId="49" fontId="1" fillId="0" borderId="0" xfId="0" applyNumberFormat="1" applyFont="1" applyAlignment="1" applyProtection="1"/>
    <xf numFmtId="0" fontId="1" fillId="0" borderId="0" xfId="0" applyFont="1" applyAlignment="1" applyProtection="1"/>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4" fillId="0" borderId="0" xfId="0" applyFont="1" applyAlignment="1" applyProtection="1"/>
    <xf numFmtId="0" fontId="4" fillId="0" borderId="0" xfId="0" applyFont="1" applyAlignment="1">
      <alignment horizontal="right"/>
      <protection locked="0"/>
    </xf>
    <xf numFmtId="0" fontId="4" fillId="0" borderId="1" xfId="0" applyFont="1" applyBorder="1" applyAlignment="1">
      <alignment horizontal="center" vertical="center" wrapText="1"/>
      <protection locked="0"/>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lignment horizontal="center" vertical="center" wrapText="1"/>
      <protection locked="0"/>
    </xf>
    <xf numFmtId="0" fontId="4" fillId="0" borderId="5" xfId="0" applyFont="1" applyBorder="1" applyAlignment="1" applyProtection="1">
      <alignment horizontal="center" vertical="center" wrapText="1"/>
    </xf>
    <xf numFmtId="0" fontId="4" fillId="0" borderId="6" xfId="0" applyFont="1" applyBorder="1" applyAlignment="1">
      <alignment horizontal="center" vertical="center" wrapText="1"/>
      <protection locked="0"/>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xf>
    <xf numFmtId="0" fontId="4" fillId="0" borderId="7" xfId="0" applyFont="1" applyBorder="1" applyAlignment="1">
      <alignment horizontal="center" vertical="center"/>
      <protection locked="0"/>
    </xf>
    <xf numFmtId="49" fontId="5" fillId="0" borderId="7" xfId="53" applyNumberFormat="1" applyFont="1" applyBorder="1" applyProtection="1">
      <alignment horizontal="left" vertical="center" wrapText="1"/>
      <protection locked="0"/>
    </xf>
    <xf numFmtId="178" fontId="5" fillId="0" borderId="7" xfId="0" applyNumberFormat="1" applyFont="1" applyBorder="1" applyAlignment="1">
      <alignment horizontal="right" vertical="center"/>
      <protection locked="0"/>
    </xf>
    <xf numFmtId="49" fontId="5" fillId="0" borderId="7" xfId="53" applyNumberFormat="1" applyFont="1" applyBorder="1" applyAlignment="1" applyProtection="1">
      <alignment horizontal="center" vertical="center" wrapText="1"/>
      <protection locked="0"/>
    </xf>
    <xf numFmtId="0" fontId="2" fillId="0" borderId="2"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4" xfId="0" applyFont="1" applyBorder="1" applyAlignment="1">
      <alignment horizontal="center" vertical="center" wrapText="1"/>
      <protection locked="0"/>
    </xf>
    <xf numFmtId="0" fontId="4" fillId="0" borderId="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2" fillId="0" borderId="7" xfId="0" applyFont="1" applyBorder="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0" xfId="0" applyFont="1" applyAlignment="1" applyProtection="1">
      <alignment horizontal="right" vertical="center"/>
    </xf>
    <xf numFmtId="0" fontId="3" fillId="0" borderId="0" xfId="0" applyFont="1" applyAlignment="1" applyProtection="1">
      <alignment horizontal="center" vertical="center" wrapText="1"/>
    </xf>
    <xf numFmtId="0" fontId="4" fillId="0" borderId="0" xfId="0" applyFont="1" applyAlignment="1" applyProtection="1">
      <alignment horizontal="left" vertical="center"/>
    </xf>
    <xf numFmtId="0" fontId="6" fillId="0" borderId="0" xfId="0" applyFont="1">
      <alignment vertical="top"/>
      <protection locked="0"/>
    </xf>
    <xf numFmtId="0" fontId="4" fillId="0" borderId="0" xfId="0" applyFont="1" applyAlignment="1" applyProtection="1">
      <alignment horizontal="right"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49" fontId="5" fillId="0" borderId="7" xfId="0" applyNumberFormat="1" applyFont="1" applyBorder="1" applyAlignment="1">
      <alignment horizontal="left" vertical="center" wrapText="1"/>
      <protection locked="0"/>
    </xf>
    <xf numFmtId="0" fontId="7" fillId="0" borderId="2"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8" fillId="0" borderId="0" xfId="0" applyFont="1" applyAlignment="1" applyProtection="1">
      <alignment horizontal="center" vertical="center"/>
    </xf>
    <xf numFmtId="0" fontId="8" fillId="0" borderId="0" xfId="0" applyFont="1" applyAlignment="1">
      <alignment horizontal="center" vertical="center"/>
      <protection locked="0"/>
    </xf>
    <xf numFmtId="0" fontId="9" fillId="0" borderId="0" xfId="0" applyFont="1" applyAlignment="1">
      <alignment horizontal="left" vertical="center"/>
      <protection locked="0"/>
    </xf>
    <xf numFmtId="0" fontId="9" fillId="0" borderId="0" xfId="0" applyFont="1" applyAlignment="1" applyProtection="1">
      <alignment vertical="center"/>
    </xf>
    <xf numFmtId="0" fontId="9" fillId="0" borderId="0" xfId="0" applyFont="1">
      <alignment vertical="top"/>
      <protection locked="0"/>
    </xf>
    <xf numFmtId="0" fontId="10" fillId="0" borderId="7" xfId="0" applyFont="1" applyBorder="1" applyAlignment="1" applyProtection="1">
      <alignment horizontal="center" vertical="center" wrapText="1"/>
    </xf>
    <xf numFmtId="0" fontId="10" fillId="0" borderId="7" xfId="0" applyFont="1" applyBorder="1" applyAlignment="1">
      <alignment horizontal="center" vertical="center"/>
      <protection locked="0"/>
    </xf>
    <xf numFmtId="0" fontId="10" fillId="0" borderId="7" xfId="0" applyFont="1" applyBorder="1" applyAlignment="1" applyProtection="1">
      <alignment horizontal="center" vertical="center"/>
    </xf>
    <xf numFmtId="0" fontId="0" fillId="0" borderId="7" xfId="0" applyFont="1" applyBorder="1" applyAlignment="1" applyProtection="1">
      <alignment horizontal="left" vertical="center" wrapText="1"/>
    </xf>
    <xf numFmtId="0" fontId="0" fillId="0" borderId="7" xfId="0" applyFont="1" applyBorder="1" applyAlignment="1" applyProtection="1">
      <alignment vertical="center" wrapText="1"/>
    </xf>
    <xf numFmtId="0" fontId="0" fillId="0" borderId="7" xfId="0" applyFont="1" applyBorder="1" applyAlignment="1" applyProtection="1">
      <alignment horizontal="center" vertical="center" wrapText="1"/>
    </xf>
    <xf numFmtId="0" fontId="0" fillId="0" borderId="7" xfId="0" applyFont="1" applyBorder="1" applyAlignment="1">
      <alignment horizontal="center" vertical="center"/>
      <protection locked="0"/>
    </xf>
    <xf numFmtId="0" fontId="0" fillId="0" borderId="7" xfId="0" applyFont="1" applyBorder="1" applyAlignment="1">
      <alignment horizontal="left" vertical="center" wrapText="1"/>
      <protection locked="0"/>
    </xf>
    <xf numFmtId="0" fontId="0" fillId="0" borderId="0" xfId="0" applyFont="1" applyAlignment="1">
      <alignment horizontal="right" vertical="center" wrapText="1"/>
      <protection locked="0"/>
    </xf>
    <xf numFmtId="0" fontId="11" fillId="0" borderId="0" xfId="0" applyFont="1">
      <alignment vertical="top"/>
      <protection locked="0"/>
    </xf>
    <xf numFmtId="0" fontId="12" fillId="0" borderId="0" xfId="0" applyFont="1" applyAlignment="1" applyProtection="1"/>
    <xf numFmtId="0" fontId="12" fillId="0" borderId="0" xfId="0" applyFont="1" applyAlignment="1" applyProtection="1">
      <alignment horizontal="right" vertical="center"/>
    </xf>
    <xf numFmtId="0" fontId="8" fillId="0" borderId="0" xfId="0" applyFont="1" applyAlignment="1" applyProtection="1">
      <alignment horizontal="center" vertical="center" wrapText="1"/>
    </xf>
    <xf numFmtId="0" fontId="10" fillId="0" borderId="0" xfId="0" applyFont="1" applyAlignment="1" applyProtection="1">
      <alignment horizontal="left" vertical="center" wrapText="1"/>
    </xf>
    <xf numFmtId="0" fontId="10" fillId="0" borderId="0" xfId="0" applyFont="1" applyAlignment="1" applyProtection="1">
      <alignment wrapText="1"/>
    </xf>
    <xf numFmtId="0" fontId="10" fillId="0" borderId="0" xfId="0" applyFont="1" applyAlignment="1" applyProtection="1">
      <alignment horizontal="right" wrapText="1"/>
    </xf>
    <xf numFmtId="0" fontId="9" fillId="0" borderId="0" xfId="0" applyFont="1" applyAlignment="1" applyProtection="1">
      <alignment wrapText="1"/>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9" fillId="0" borderId="7" xfId="0" applyFont="1" applyBorder="1" applyAlignment="1" applyProtection="1">
      <alignment horizontal="center" vertical="center"/>
    </xf>
    <xf numFmtId="0" fontId="0" fillId="0" borderId="0" xfId="0" applyFont="1" applyAlignment="1">
      <alignment horizontal="right" vertical="center"/>
      <protection locked="0"/>
    </xf>
    <xf numFmtId="0" fontId="10" fillId="0" borderId="0" xfId="0" applyFont="1" applyAlignment="1">
      <alignment horizontal="right"/>
      <protection locked="0"/>
    </xf>
    <xf numFmtId="0" fontId="9" fillId="0" borderId="7" xfId="0" applyFont="1" applyBorder="1" applyAlignment="1">
      <alignment horizontal="center" vertical="center" wrapText="1"/>
      <protection locked="0"/>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4" fillId="0" borderId="0" xfId="0" applyFont="1" applyAlignment="1" applyProtection="1">
      <alignment horizontal="left" vertical="center" wrapText="1"/>
    </xf>
    <xf numFmtId="0" fontId="4" fillId="0" borderId="0" xfId="0" applyFont="1" applyAlignment="1" applyProtection="1">
      <alignment wrapText="1"/>
    </xf>
    <xf numFmtId="0" fontId="4" fillId="0" borderId="0" xfId="0" applyFont="1" applyAlignment="1">
      <alignment vertical="top" wrapText="1"/>
      <protection locked="0"/>
    </xf>
    <xf numFmtId="0" fontId="4" fillId="0" borderId="9" xfId="0" applyFont="1" applyBorder="1" applyAlignment="1" applyProtection="1">
      <alignment horizontal="center" vertical="center" wrapText="1"/>
    </xf>
    <xf numFmtId="0" fontId="4" fillId="0" borderId="9" xfId="0" applyFont="1" applyBorder="1" applyAlignment="1">
      <alignment horizontal="center" vertical="center" wrapText="1"/>
      <protection locked="0"/>
    </xf>
    <xf numFmtId="0" fontId="4" fillId="0" borderId="10" xfId="0" applyFont="1" applyBorder="1" applyAlignment="1" applyProtection="1">
      <alignment horizontal="center" vertical="center" wrapText="1"/>
    </xf>
    <xf numFmtId="0" fontId="4" fillId="0" borderId="10" xfId="0" applyFont="1" applyBorder="1" applyAlignment="1">
      <alignment horizontal="center" vertical="center" wrapText="1"/>
      <protection locked="0"/>
    </xf>
    <xf numFmtId="0" fontId="4" fillId="0" borderId="11" xfId="0" applyFont="1" applyBorder="1" applyAlignment="1" applyProtection="1">
      <alignment horizontal="center" vertical="center" wrapText="1"/>
    </xf>
    <xf numFmtId="0" fontId="4" fillId="0" borderId="11" xfId="0" applyFont="1" applyBorder="1" applyAlignment="1">
      <alignment horizontal="center" vertical="center" wrapText="1"/>
      <protection locked="0"/>
    </xf>
    <xf numFmtId="3" fontId="4" fillId="0" borderId="6" xfId="0" applyNumberFormat="1"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7" fillId="0" borderId="0" xfId="0" applyFont="1" applyAlignment="1">
      <alignment horizontal="right" vertical="center"/>
      <protection locked="0"/>
    </xf>
    <xf numFmtId="0" fontId="7" fillId="0" borderId="0" xfId="0" applyFont="1" applyAlignment="1">
      <alignment horizontal="right" vertical="center" wrapText="1"/>
      <protection locked="0"/>
    </xf>
    <xf numFmtId="0" fontId="2" fillId="0" borderId="0" xfId="0" applyFont="1" applyAlignment="1" applyProtection="1">
      <alignment horizontal="right" vertical="center" wrapText="1"/>
    </xf>
    <xf numFmtId="0" fontId="4" fillId="0" borderId="0" xfId="0" applyFont="1" applyAlignment="1">
      <alignment horizontal="right" wrapText="1"/>
      <protection locked="0"/>
    </xf>
    <xf numFmtId="0" fontId="4" fillId="0" borderId="0" xfId="0" applyFont="1" applyAlignment="1" applyProtection="1">
      <alignment horizontal="right" wrapText="1"/>
    </xf>
    <xf numFmtId="0" fontId="4" fillId="0" borderId="13" xfId="0" applyFont="1" applyBorder="1" applyAlignment="1" applyProtection="1">
      <alignment horizontal="center" vertical="center" wrapText="1"/>
    </xf>
    <xf numFmtId="0" fontId="4" fillId="0" borderId="7" xfId="0" applyFont="1" applyBorder="1" applyAlignment="1">
      <alignment horizontal="center" vertical="center" wrapText="1"/>
      <protection locked="0"/>
    </xf>
    <xf numFmtId="0" fontId="4" fillId="0" borderId="11" xfId="0" applyFont="1" applyBorder="1" applyAlignment="1" applyProtection="1">
      <alignment horizontal="center" vertical="center"/>
    </xf>
    <xf numFmtId="0" fontId="4" fillId="0" borderId="11" xfId="0" applyFont="1" applyBorder="1" applyAlignment="1">
      <alignment horizontal="center" vertical="center"/>
      <protection locked="0"/>
    </xf>
    <xf numFmtId="0" fontId="7" fillId="0" borderId="11" xfId="0" applyFont="1" applyBorder="1" applyAlignment="1" applyProtection="1">
      <alignment horizontal="left" vertical="center" wrapText="1"/>
    </xf>
    <xf numFmtId="180" fontId="5" fillId="0" borderId="7" xfId="0" applyNumberFormat="1" applyFont="1" applyBorder="1" applyAlignment="1">
      <alignment horizontal="right" vertical="center"/>
      <protection locked="0"/>
    </xf>
    <xf numFmtId="49" fontId="5" fillId="0" borderId="7" xfId="53" applyNumberFormat="1" applyFont="1" applyBorder="1" applyAlignment="1" applyProtection="1">
      <alignment horizontal="left" vertical="center" wrapText="1" indent="1"/>
      <protection locked="0"/>
    </xf>
    <xf numFmtId="180" fontId="5" fillId="0" borderId="7" xfId="56" applyNumberFormat="1" applyFont="1" applyBorder="1" applyProtection="1">
      <alignment horizontal="right" vertical="center"/>
      <protection locked="0"/>
    </xf>
    <xf numFmtId="0" fontId="2" fillId="0" borderId="11" xfId="0" applyFont="1" applyBorder="1" applyAlignment="1" applyProtection="1">
      <alignment horizontal="center" vertical="center"/>
    </xf>
    <xf numFmtId="0" fontId="4" fillId="0" borderId="0" xfId="0" applyFont="1" applyAlignment="1" applyProtection="1">
      <alignment horizontal="right"/>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4" fillId="0" borderId="1" xfId="0" applyFont="1" applyBorder="1" applyAlignment="1">
      <alignment horizontal="center" vertical="center"/>
      <protection locked="0"/>
    </xf>
    <xf numFmtId="49" fontId="4" fillId="0" borderId="9" xfId="0" applyNumberFormat="1" applyFont="1" applyBorder="1" applyAlignment="1">
      <alignment horizontal="center" vertical="center" wrapText="1"/>
      <protection locked="0"/>
    </xf>
    <xf numFmtId="0" fontId="4" fillId="0" borderId="9" xfId="0" applyFont="1" applyBorder="1" applyAlignment="1">
      <alignment horizontal="center" vertical="center"/>
      <protection locked="0"/>
    </xf>
    <xf numFmtId="0" fontId="4" fillId="0" borderId="6" xfId="0" applyFont="1" applyBorder="1" applyAlignment="1">
      <alignment horizontal="center" vertical="center"/>
      <protection locked="0"/>
    </xf>
    <xf numFmtId="49" fontId="4" fillId="0" borderId="11" xfId="0" applyNumberFormat="1" applyFont="1" applyBorder="1" applyAlignment="1">
      <alignment horizontal="center" vertical="center" wrapText="1"/>
      <protection locked="0"/>
    </xf>
    <xf numFmtId="49" fontId="4" fillId="0" borderId="11" xfId="0" applyNumberFormat="1" applyFont="1" applyBorder="1" applyAlignment="1">
      <alignment horizontal="center" vertical="center"/>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4" fillId="0" borderId="0" xfId="0" applyFont="1" applyAlignment="1" applyProtection="1">
      <alignment vertical="center"/>
    </xf>
    <xf numFmtId="0" fontId="2" fillId="0" borderId="0" xfId="0" applyFont="1" applyAlignment="1">
      <alignment horizontal="right" vertical="center" wrapText="1"/>
      <protection locked="0"/>
    </xf>
    <xf numFmtId="0" fontId="1" fillId="0" borderId="0" xfId="0" applyFont="1" applyProtection="1">
      <alignment vertical="top"/>
    </xf>
    <xf numFmtId="0" fontId="14" fillId="0" borderId="1" xfId="0" applyFont="1" applyBorder="1" applyAlignment="1">
      <alignment horizontal="center" vertical="center" wrapText="1"/>
      <protection locked="0"/>
    </xf>
    <xf numFmtId="0" fontId="14" fillId="0" borderId="1" xfId="0" applyFont="1" applyBorder="1" applyAlignment="1" applyProtection="1">
      <alignment horizontal="center" vertical="center" wrapText="1"/>
    </xf>
    <xf numFmtId="0" fontId="14" fillId="0" borderId="5" xfId="0" applyFont="1" applyBorder="1" applyAlignment="1">
      <alignment horizontal="center" vertical="center" wrapText="1"/>
      <protection locked="0"/>
    </xf>
    <xf numFmtId="0" fontId="14" fillId="0" borderId="5" xfId="0" applyFont="1" applyBorder="1" applyAlignment="1" applyProtection="1">
      <alignment horizontal="center" vertical="center" wrapText="1"/>
    </xf>
    <xf numFmtId="0" fontId="14" fillId="0" borderId="6" xfId="0" applyFont="1" applyBorder="1" applyAlignment="1">
      <alignment horizontal="center" vertical="center" wrapText="1"/>
      <protection locked="0"/>
    </xf>
    <xf numFmtId="0" fontId="14" fillId="0" borderId="6" xfId="0" applyFont="1" applyBorder="1" applyAlignment="1" applyProtection="1">
      <alignment horizontal="center" vertical="center" wrapText="1"/>
    </xf>
    <xf numFmtId="3" fontId="15" fillId="0" borderId="7" xfId="0" applyNumberFormat="1" applyFont="1" applyBorder="1" applyAlignment="1" applyProtection="1">
      <alignment horizontal="center" vertical="center"/>
    </xf>
    <xf numFmtId="0" fontId="16" fillId="0" borderId="0" xfId="0" applyFont="1" applyAlignment="1" applyProtection="1"/>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wrapText="1"/>
    </xf>
    <xf numFmtId="0" fontId="16" fillId="0" borderId="0" xfId="0" applyFont="1" applyProtection="1">
      <alignment vertical="top"/>
    </xf>
    <xf numFmtId="0" fontId="1" fillId="0" borderId="0" xfId="0" applyFont="1">
      <alignment vertical="top"/>
      <protection locked="0"/>
    </xf>
    <xf numFmtId="49" fontId="1" fillId="0" borderId="0" xfId="0" applyNumberFormat="1" applyFont="1" applyAlignment="1">
      <protection locked="0"/>
    </xf>
    <xf numFmtId="0" fontId="3" fillId="0" borderId="0" xfId="0" applyFont="1" applyAlignment="1">
      <alignment horizontal="center" vertical="center"/>
      <protection locked="0"/>
    </xf>
    <xf numFmtId="0" fontId="4" fillId="0" borderId="0" xfId="0" applyFont="1" applyAlignment="1">
      <protection locked="0"/>
    </xf>
    <xf numFmtId="0" fontId="4" fillId="0" borderId="2" xfId="0" applyFont="1" applyBorder="1" applyAlignment="1">
      <alignment horizontal="center" vertical="center"/>
      <protection locked="0"/>
    </xf>
    <xf numFmtId="0" fontId="4" fillId="0" borderId="5" xfId="0" applyFont="1" applyBorder="1" applyAlignment="1">
      <alignment horizontal="center" vertical="center"/>
      <protection locked="0"/>
    </xf>
    <xf numFmtId="3" fontId="4" fillId="0" borderId="7" xfId="0" applyNumberFormat="1" applyFont="1" applyBorder="1" applyAlignment="1">
      <alignment horizontal="center" vertical="center"/>
      <protection locked="0"/>
    </xf>
    <xf numFmtId="0" fontId="4" fillId="0" borderId="3" xfId="0" applyFont="1" applyBorder="1" applyAlignment="1">
      <alignment horizontal="center" vertical="center"/>
      <protection locked="0"/>
    </xf>
    <xf numFmtId="0" fontId="4" fillId="0" borderId="4" xfId="0" applyFont="1" applyBorder="1" applyAlignment="1">
      <alignment horizontal="center" vertical="center"/>
      <protection locked="0"/>
    </xf>
    <xf numFmtId="0" fontId="4" fillId="0" borderId="2" xfId="0" applyFont="1" applyBorder="1" applyAlignment="1">
      <alignment horizontal="center" vertical="center" wrapText="1"/>
      <protection locked="0"/>
    </xf>
    <xf numFmtId="0" fontId="4" fillId="0" borderId="4" xfId="0" applyFont="1" applyBorder="1" applyAlignment="1">
      <alignment horizontal="center" vertical="center" wrapText="1"/>
      <protection locked="0"/>
    </xf>
    <xf numFmtId="0" fontId="4" fillId="0" borderId="0" xfId="0" applyFont="1">
      <alignment vertical="top"/>
      <protection locked="0"/>
    </xf>
    <xf numFmtId="0" fontId="1" fillId="0" borderId="0" xfId="0" applyFont="1" applyAlignment="1" applyProtection="1">
      <alignment horizontal="center" wrapText="1"/>
    </xf>
    <xf numFmtId="0" fontId="7" fillId="0" borderId="0" xfId="0" applyFont="1" applyAlignment="1" applyProtection="1"/>
    <xf numFmtId="0" fontId="2" fillId="0" borderId="0" xfId="0" applyFont="1" applyAlignment="1" applyProtection="1">
      <alignment horizontal="right" wrapText="1"/>
    </xf>
    <xf numFmtId="0" fontId="17" fillId="0" borderId="0" xfId="0" applyFont="1" applyAlignment="1" applyProtection="1">
      <alignment horizontal="center" vertical="center" wrapText="1"/>
    </xf>
    <xf numFmtId="0" fontId="4" fillId="0" borderId="0" xfId="0" applyFont="1" applyAlignment="1">
      <alignment horizontal="left" vertical="center" wrapText="1"/>
      <protection locked="0"/>
    </xf>
    <xf numFmtId="0" fontId="1" fillId="0" borderId="0" xfId="0" applyFont="1" applyAlignment="1" applyProtection="1">
      <alignment horizontal="right" vertical="center"/>
    </xf>
    <xf numFmtId="49" fontId="4" fillId="0" borderId="2"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0" fontId="4" fillId="0" borderId="9" xfId="0"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49" fontId="4" fillId="0" borderId="7" xfId="0" applyNumberFormat="1" applyFont="1" applyBorder="1" applyAlignment="1">
      <alignment horizontal="center" vertical="center"/>
      <protection locked="0"/>
    </xf>
    <xf numFmtId="49" fontId="5" fillId="0" borderId="7" xfId="53" applyNumberFormat="1" applyFont="1" applyBorder="1" applyAlignment="1" applyProtection="1">
      <alignment horizontal="left" vertical="center" wrapText="1" indent="2"/>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2" fillId="0" borderId="7" xfId="0" applyFont="1" applyBorder="1" applyAlignment="1" applyProtection="1">
      <alignment vertical="center"/>
    </xf>
    <xf numFmtId="49" fontId="19" fillId="0" borderId="7" xfId="53" applyNumberFormat="1" applyFont="1" applyBorder="1" applyProtection="1">
      <alignment horizontal="left" vertical="center" wrapText="1"/>
      <protection locked="0"/>
    </xf>
    <xf numFmtId="178" fontId="5" fillId="0" borderId="7" xfId="54" applyNumberFormat="1" applyFont="1" applyBorder="1" applyProtection="1">
      <alignment horizontal="right" vertical="center"/>
      <protection locked="0"/>
    </xf>
    <xf numFmtId="0" fontId="2" fillId="0" borderId="7" xfId="0" applyFont="1" applyBorder="1" applyAlignment="1">
      <alignment vertical="center"/>
      <protection locked="0"/>
    </xf>
    <xf numFmtId="0" fontId="20" fillId="0" borderId="7" xfId="0" applyFont="1" applyBorder="1" applyAlignment="1" applyProtection="1">
      <alignment horizontal="center" vertical="center"/>
    </xf>
    <xf numFmtId="0" fontId="20" fillId="0" borderId="7" xfId="0" applyFont="1" applyBorder="1" applyAlignment="1" applyProtection="1">
      <alignment vertical="center"/>
    </xf>
    <xf numFmtId="0" fontId="2" fillId="0" borderId="7" xfId="0" applyFont="1" applyBorder="1" applyAlignment="1" applyProtection="1">
      <alignment horizontal="left" vertical="center"/>
    </xf>
    <xf numFmtId="0" fontId="20" fillId="0" borderId="7"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3" fontId="14" fillId="0" borderId="7" xfId="0" applyNumberFormat="1" applyFont="1" applyBorder="1" applyAlignment="1" applyProtection="1">
      <alignment horizontal="center" vertical="center"/>
    </xf>
    <xf numFmtId="0" fontId="14" fillId="0" borderId="7" xfId="0" applyFont="1" applyBorder="1" applyAlignment="1" applyProtection="1">
      <alignment horizontal="center" vertical="center"/>
    </xf>
    <xf numFmtId="0" fontId="0" fillId="0" borderId="0" xfId="0" applyFont="1" applyAlignment="1" applyProtection="1">
      <alignment horizontal="right" vertical="center"/>
    </xf>
    <xf numFmtId="0" fontId="14" fillId="0" borderId="0" xfId="0" applyFont="1" applyAlignment="1" applyProtection="1">
      <alignment horizontal="left" vertical="center"/>
    </xf>
    <xf numFmtId="0" fontId="14" fillId="0" borderId="0" xfId="0" applyFont="1" applyAlignment="1" applyProtection="1"/>
    <xf numFmtId="0" fontId="4" fillId="0" borderId="3" xfId="0" applyFont="1" applyBorder="1" applyAlignment="1">
      <alignment horizontal="center" vertical="center" wrapText="1"/>
      <protection locked="0"/>
    </xf>
    <xf numFmtId="0" fontId="14" fillId="0" borderId="0" xfId="0" applyFont="1" applyAlignment="1">
      <protection locked="0"/>
    </xf>
    <xf numFmtId="0" fontId="22" fillId="0" borderId="0" xfId="0" applyFont="1" applyAlignment="1">
      <protection locked="0"/>
    </xf>
    <xf numFmtId="0" fontId="4" fillId="0" borderId="13" xfId="0" applyFont="1" applyBorder="1" applyAlignment="1" applyProtection="1">
      <alignment horizontal="center" vertical="center"/>
    </xf>
    <xf numFmtId="0" fontId="14" fillId="0" borderId="0" xfId="0" applyFont="1" applyAlignment="1">
      <alignment horizontal="right"/>
      <protection locked="0"/>
    </xf>
    <xf numFmtId="0" fontId="14" fillId="0" borderId="0" xfId="0" applyFont="1" applyAlignment="1" applyProtection="1">
      <alignment horizontal="right" vertical="center"/>
    </xf>
    <xf numFmtId="178" fontId="19" fillId="0" borderId="7" xfId="0" applyNumberFormat="1" applyFont="1" applyBorder="1" applyAlignment="1">
      <alignment horizontal="right" vertical="center"/>
      <protection locked="0"/>
    </xf>
    <xf numFmtId="0" fontId="19" fillId="0" borderId="7" xfId="0" applyFont="1" applyBorder="1" applyAlignment="1">
      <alignment horizontal="left" vertical="center"/>
      <protection locked="0"/>
    </xf>
    <xf numFmtId="0" fontId="2" fillId="0" borderId="7" xfId="0" applyFont="1" applyBorder="1" applyAlignment="1">
      <alignment horizontal="left" vertical="center"/>
      <protection locked="0"/>
    </xf>
    <xf numFmtId="0" fontId="19" fillId="0" borderId="6" xfId="0" applyFont="1" applyBorder="1" applyAlignment="1">
      <alignment horizontal="left" vertical="center"/>
      <protection locked="0"/>
    </xf>
    <xf numFmtId="0" fontId="20" fillId="0" borderId="6" xfId="0" applyFont="1" applyBorder="1" applyAlignment="1" applyProtection="1">
      <alignment horizontal="center" vertical="center"/>
    </xf>
    <xf numFmtId="0" fontId="2" fillId="0" borderId="6" xfId="0" applyFont="1" applyBorder="1" applyAlignment="1" applyProtection="1">
      <alignment horizontal="left" vertical="center"/>
    </xf>
    <xf numFmtId="0" fontId="20" fillId="0" borderId="6" xfId="0" applyFont="1" applyBorder="1" applyAlignment="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showZeros="0" workbookViewId="0">
      <selection activeCell="A1" sqref="A1"/>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ht="19.5" customHeight="1" spans="4:4">
      <c r="D1" s="107" t="s">
        <v>0</v>
      </c>
    </row>
    <row r="2" ht="36" customHeight="1" spans="1:4">
      <c r="A2" s="4" t="str">
        <f>"2025"&amp;"年部门财务收支预算总表"</f>
        <v>2025年部门财务收支预算总表</v>
      </c>
      <c r="B2" s="4"/>
      <c r="C2" s="4"/>
      <c r="D2" s="4"/>
    </row>
    <row r="3" ht="24" customHeight="1" spans="1:4">
      <c r="A3" s="180" t="str">
        <f>"单位名称："&amp;"滇西应用技术大学傣医药学院"</f>
        <v>单位名称：滇西应用技术大学傣医药学院</v>
      </c>
      <c r="B3" s="180"/>
      <c r="C3" s="167"/>
      <c r="D3" s="187" t="s">
        <v>1</v>
      </c>
    </row>
    <row r="4" ht="19.5" customHeight="1" spans="1:4">
      <c r="A4" s="130" t="s">
        <v>2</v>
      </c>
      <c r="B4" s="132"/>
      <c r="C4" s="130" t="s">
        <v>3</v>
      </c>
      <c r="D4" s="132"/>
    </row>
    <row r="5" ht="19.5" customHeight="1" spans="1:4">
      <c r="A5" s="129" t="s">
        <v>4</v>
      </c>
      <c r="B5" s="129" t="s">
        <v>5</v>
      </c>
      <c r="C5" s="129" t="s">
        <v>6</v>
      </c>
      <c r="D5" s="25" t="s">
        <v>5</v>
      </c>
    </row>
    <row r="6" ht="19.5" customHeight="1" spans="1:4">
      <c r="A6" s="138"/>
      <c r="B6" s="138"/>
      <c r="C6" s="138"/>
      <c r="D6" s="27"/>
    </row>
    <row r="7" ht="20.25" customHeight="1" spans="1:4">
      <c r="A7" s="174" t="s">
        <v>7</v>
      </c>
      <c r="B7" s="188">
        <v>15094855.71</v>
      </c>
      <c r="C7" s="174" t="str">
        <f>"一"&amp;"、"&amp;"教育支出"</f>
        <v>一、教育支出</v>
      </c>
      <c r="D7" s="188">
        <v>79734145.08</v>
      </c>
    </row>
    <row r="8" ht="20.25" customHeight="1" spans="1:4">
      <c r="A8" s="174" t="s">
        <v>8</v>
      </c>
      <c r="B8" s="188"/>
      <c r="C8" s="174" t="str">
        <f>"二"&amp;"、"&amp;"科学技术支出"</f>
        <v>二、科学技术支出</v>
      </c>
      <c r="D8" s="188">
        <v>80000</v>
      </c>
    </row>
    <row r="9" ht="20.25" customHeight="1" spans="1:4">
      <c r="A9" s="174" t="s">
        <v>9</v>
      </c>
      <c r="B9" s="188"/>
      <c r="C9" s="174" t="str">
        <f>"三"&amp;"、"&amp;"社会保障和就业支出"</f>
        <v>三、社会保障和就业支出</v>
      </c>
      <c r="D9" s="188">
        <v>1733221.44</v>
      </c>
    </row>
    <row r="10" ht="21.75" customHeight="1" spans="1:4">
      <c r="A10" s="174" t="s">
        <v>10</v>
      </c>
      <c r="B10" s="188"/>
      <c r="C10" s="174" t="str">
        <f>"四"&amp;"、"&amp;"卫生健康支出"</f>
        <v>四、卫生健康支出</v>
      </c>
      <c r="D10" s="188">
        <v>1350981.15</v>
      </c>
    </row>
    <row r="11" ht="21.75" customHeight="1" spans="1:4">
      <c r="A11" s="174" t="s">
        <v>11</v>
      </c>
      <c r="B11" s="188">
        <v>68822115.8</v>
      </c>
      <c r="C11" s="174" t="str">
        <f>"五"&amp;"、"&amp;"住房保障支出"</f>
        <v>五、住房保障支出</v>
      </c>
      <c r="D11" s="188">
        <v>1194623.84</v>
      </c>
    </row>
    <row r="12" ht="21.75" customHeight="1" spans="1:4">
      <c r="A12" s="189" t="s">
        <v>12</v>
      </c>
      <c r="B12" s="188"/>
      <c r="C12" s="190"/>
      <c r="D12" s="188"/>
    </row>
    <row r="13" ht="20.25" customHeight="1" spans="1:4">
      <c r="A13" s="189" t="s">
        <v>13</v>
      </c>
      <c r="B13" s="188"/>
      <c r="C13" s="190"/>
      <c r="D13" s="188"/>
    </row>
    <row r="14" ht="20.25" customHeight="1" spans="1:4">
      <c r="A14" s="189" t="s">
        <v>14</v>
      </c>
      <c r="B14" s="188"/>
      <c r="C14" s="190"/>
      <c r="D14" s="188"/>
    </row>
    <row r="15" ht="20.25" customHeight="1" spans="1:4">
      <c r="A15" s="191" t="s">
        <v>15</v>
      </c>
      <c r="B15" s="188"/>
      <c r="C15" s="190"/>
      <c r="D15" s="188"/>
    </row>
    <row r="16" ht="20.25" customHeight="1" spans="1:4">
      <c r="A16" s="191" t="s">
        <v>16</v>
      </c>
      <c r="B16" s="188">
        <v>68822115.8</v>
      </c>
      <c r="C16" s="190"/>
      <c r="D16" s="188"/>
    </row>
    <row r="17" ht="20.25" customHeight="1" spans="1:4">
      <c r="A17" s="192" t="s">
        <v>17</v>
      </c>
      <c r="B17" s="176">
        <v>83916971.51</v>
      </c>
      <c r="C17" s="172" t="s">
        <v>18</v>
      </c>
      <c r="D17" s="176">
        <v>84092971.51</v>
      </c>
    </row>
    <row r="18" ht="20.25" customHeight="1" spans="1:4">
      <c r="A18" s="193" t="s">
        <v>19</v>
      </c>
      <c r="B18" s="188">
        <v>176000</v>
      </c>
      <c r="C18" s="174" t="s">
        <v>20</v>
      </c>
      <c r="D18" s="188"/>
    </row>
    <row r="19" ht="20.25" customHeight="1" spans="1:4">
      <c r="A19" s="193" t="s">
        <v>21</v>
      </c>
      <c r="B19" s="188">
        <v>176000</v>
      </c>
      <c r="C19" s="174" t="s">
        <v>21</v>
      </c>
      <c r="D19" s="188"/>
    </row>
    <row r="20" ht="20.25" customHeight="1" spans="1:4">
      <c r="A20" s="193" t="s">
        <v>22</v>
      </c>
      <c r="B20" s="188"/>
      <c r="C20" s="174" t="s">
        <v>23</v>
      </c>
      <c r="D20" s="188"/>
    </row>
    <row r="21" ht="20.25" customHeight="1" spans="1:4">
      <c r="A21" s="194" t="s">
        <v>24</v>
      </c>
      <c r="B21" s="176">
        <v>84092971.51</v>
      </c>
      <c r="C21" s="172" t="s">
        <v>25</v>
      </c>
      <c r="D21" s="176">
        <v>84092971.51</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ht="15.75" customHeight="1" spans="1:6">
      <c r="A1" s="104">
        <v>1</v>
      </c>
      <c r="B1" s="105">
        <v>0</v>
      </c>
      <c r="C1" s="104">
        <v>1</v>
      </c>
      <c r="D1" s="106"/>
      <c r="E1" s="106"/>
      <c r="F1" s="107" t="s">
        <v>640</v>
      </c>
    </row>
    <row r="2" ht="36.75" customHeight="1" spans="1:6">
      <c r="A2" s="108" t="str">
        <f>"2025"&amp;"年部门政府性基金预算支出预算表"</f>
        <v>2025年部门政府性基金预算支出预算表</v>
      </c>
      <c r="B2" s="108" t="s">
        <v>641</v>
      </c>
      <c r="C2" s="108"/>
      <c r="D2" s="108"/>
      <c r="E2" s="108"/>
      <c r="F2" s="108"/>
    </row>
    <row r="3" ht="13.5" customHeight="1" spans="1:6">
      <c r="A3" s="5" t="str">
        <f>"单位名称："&amp;"滇西应用技术大学傣医药学院"</f>
        <v>单位名称：滇西应用技术大学傣医药学院</v>
      </c>
      <c r="B3" s="5" t="str">
        <f>"单位名称："&amp;"滇西应用技术大学傣医药学院"</f>
        <v>单位名称：滇西应用技术大学傣医药学院</v>
      </c>
      <c r="C3" s="5"/>
      <c r="D3" s="103"/>
      <c r="E3" s="103"/>
      <c r="F3" s="103" t="s">
        <v>1</v>
      </c>
    </row>
    <row r="4" ht="19.5" customHeight="1" spans="1:6">
      <c r="A4" s="109" t="s">
        <v>132</v>
      </c>
      <c r="B4" s="110" t="s">
        <v>46</v>
      </c>
      <c r="C4" s="111" t="s">
        <v>47</v>
      </c>
      <c r="D4" s="11" t="s">
        <v>642</v>
      </c>
      <c r="E4" s="11"/>
      <c r="F4" s="12"/>
    </row>
    <row r="5" ht="18.75" customHeight="1" spans="1:6">
      <c r="A5" s="112"/>
      <c r="B5" s="113"/>
      <c r="C5" s="97"/>
      <c r="D5" s="96" t="s">
        <v>29</v>
      </c>
      <c r="E5" s="96" t="s">
        <v>48</v>
      </c>
      <c r="F5" s="96" t="s">
        <v>49</v>
      </c>
    </row>
    <row r="6" ht="18.75" customHeight="1" spans="1:6">
      <c r="A6" s="112">
        <v>1</v>
      </c>
      <c r="B6" s="114" t="s">
        <v>118</v>
      </c>
      <c r="C6" s="97">
        <v>3</v>
      </c>
      <c r="D6" s="96">
        <v>4</v>
      </c>
      <c r="E6" s="96">
        <v>5</v>
      </c>
      <c r="F6" s="96">
        <v>6</v>
      </c>
    </row>
    <row r="7" ht="21" customHeight="1" spans="1:6">
      <c r="A7" s="19"/>
      <c r="B7" s="19"/>
      <c r="C7" s="19"/>
      <c r="D7" s="20"/>
      <c r="E7" s="20"/>
      <c r="F7" s="20"/>
    </row>
    <row r="8" ht="21" customHeight="1" spans="1:6">
      <c r="A8" s="19"/>
      <c r="B8" s="19"/>
      <c r="C8" s="19"/>
      <c r="D8" s="20"/>
      <c r="E8" s="20"/>
      <c r="F8" s="20"/>
    </row>
    <row r="9" ht="18.75" customHeight="1" spans="1:6">
      <c r="A9" s="115" t="s">
        <v>102</v>
      </c>
      <c r="B9" s="116" t="s">
        <v>102</v>
      </c>
      <c r="C9" s="117" t="s">
        <v>102</v>
      </c>
      <c r="D9" s="20"/>
      <c r="E9" s="20"/>
      <c r="F9" s="20"/>
    </row>
    <row r="10" ht="20" customHeight="1" spans="1:1">
      <c r="A10" t="s">
        <v>643</v>
      </c>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2"/>
  <sheetViews>
    <sheetView showZeros="0" topLeftCell="A22" workbookViewId="0">
      <selection activeCell="A1" sqref="A1"/>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ht="15.75" customHeight="1" spans="1:17">
      <c r="A1" s="2"/>
      <c r="B1" s="2"/>
      <c r="C1" s="2"/>
      <c r="D1" s="2"/>
      <c r="E1" s="2"/>
      <c r="F1" s="2"/>
      <c r="G1" s="2"/>
      <c r="H1" s="2"/>
      <c r="I1" s="2"/>
      <c r="J1" s="2"/>
      <c r="O1" s="89"/>
      <c r="P1" s="89"/>
      <c r="Q1" s="30" t="s">
        <v>644</v>
      </c>
    </row>
    <row r="2" ht="35.25" customHeight="1" spans="1:17">
      <c r="A2" s="31" t="str">
        <f>"2025"&amp;"年部门政府采购预算表"</f>
        <v>2025年部门政府采购预算表</v>
      </c>
      <c r="B2" s="31"/>
      <c r="C2" s="31"/>
      <c r="D2" s="31"/>
      <c r="E2" s="31"/>
      <c r="F2" s="31"/>
      <c r="G2" s="31"/>
      <c r="H2" s="31"/>
      <c r="I2" s="31"/>
      <c r="J2" s="31"/>
      <c r="K2" s="31"/>
      <c r="L2" s="31"/>
      <c r="M2" s="31"/>
      <c r="N2" s="31"/>
      <c r="O2" s="31"/>
      <c r="P2" s="31"/>
      <c r="Q2" s="31"/>
    </row>
    <row r="3" ht="18.75" customHeight="1" spans="1:17">
      <c r="A3" s="32" t="str">
        <f>"单位名称："&amp;"滇西应用技术大学傣医药学院"</f>
        <v>单位名称：滇西应用技术大学傣医药学院</v>
      </c>
      <c r="B3" s="32"/>
      <c r="C3" s="32"/>
      <c r="D3" s="32"/>
      <c r="E3" s="32"/>
      <c r="F3" s="32"/>
      <c r="G3" s="6"/>
      <c r="H3" s="6"/>
      <c r="I3" s="6"/>
      <c r="J3" s="6"/>
      <c r="K3" s="33"/>
      <c r="L3" s="33"/>
      <c r="M3" s="33"/>
      <c r="N3" s="33"/>
      <c r="O3" s="7"/>
      <c r="P3" s="7"/>
      <c r="Q3" s="103" t="s">
        <v>124</v>
      </c>
    </row>
    <row r="4" ht="15.75" customHeight="1" spans="1:17">
      <c r="A4" s="9" t="s">
        <v>645</v>
      </c>
      <c r="B4" s="80" t="s">
        <v>646</v>
      </c>
      <c r="C4" s="80" t="s">
        <v>647</v>
      </c>
      <c r="D4" s="80" t="s">
        <v>648</v>
      </c>
      <c r="E4" s="80" t="s">
        <v>649</v>
      </c>
      <c r="F4" s="80" t="s">
        <v>650</v>
      </c>
      <c r="G4" s="36" t="s">
        <v>139</v>
      </c>
      <c r="H4" s="36"/>
      <c r="I4" s="36"/>
      <c r="J4" s="36"/>
      <c r="K4" s="36"/>
      <c r="L4" s="36"/>
      <c r="M4" s="36"/>
      <c r="N4" s="36"/>
      <c r="O4" s="36"/>
      <c r="P4" s="36"/>
      <c r="Q4" s="37"/>
    </row>
    <row r="5" ht="17.25" customHeight="1" spans="1:17">
      <c r="A5" s="14"/>
      <c r="B5" s="82"/>
      <c r="C5" s="82"/>
      <c r="D5" s="82"/>
      <c r="E5" s="82"/>
      <c r="F5" s="82"/>
      <c r="G5" s="82" t="s">
        <v>29</v>
      </c>
      <c r="H5" s="82" t="s">
        <v>32</v>
      </c>
      <c r="I5" s="82" t="s">
        <v>651</v>
      </c>
      <c r="J5" s="82" t="s">
        <v>652</v>
      </c>
      <c r="K5" s="83" t="s">
        <v>653</v>
      </c>
      <c r="L5" s="94" t="s">
        <v>51</v>
      </c>
      <c r="M5" s="94"/>
      <c r="N5" s="94"/>
      <c r="O5" s="94"/>
      <c r="P5" s="94"/>
      <c r="Q5" s="84"/>
    </row>
    <row r="6" ht="54" customHeight="1" spans="1:17">
      <c r="A6" s="16"/>
      <c r="B6" s="84"/>
      <c r="C6" s="84"/>
      <c r="D6" s="84"/>
      <c r="E6" s="84"/>
      <c r="F6" s="84"/>
      <c r="G6" s="84"/>
      <c r="H6" s="84" t="s">
        <v>31</v>
      </c>
      <c r="I6" s="84"/>
      <c r="J6" s="84"/>
      <c r="K6" s="85"/>
      <c r="L6" s="84" t="s">
        <v>31</v>
      </c>
      <c r="M6" s="84" t="s">
        <v>38</v>
      </c>
      <c r="N6" s="84" t="s">
        <v>148</v>
      </c>
      <c r="O6" s="95" t="s">
        <v>40</v>
      </c>
      <c r="P6" s="85" t="s">
        <v>41</v>
      </c>
      <c r="Q6" s="84" t="s">
        <v>42</v>
      </c>
    </row>
    <row r="7" ht="19.5" customHeight="1" spans="1:17">
      <c r="A7" s="27">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21" customHeight="1" spans="1:17">
      <c r="A8" s="19" t="s">
        <v>44</v>
      </c>
      <c r="B8" s="98"/>
      <c r="C8" s="98"/>
      <c r="D8" s="98"/>
      <c r="E8" s="99">
        <v>222</v>
      </c>
      <c r="F8" s="20">
        <v>1586000</v>
      </c>
      <c r="G8" s="20">
        <v>22657822</v>
      </c>
      <c r="H8" s="20">
        <v>36000</v>
      </c>
      <c r="I8" s="20"/>
      <c r="J8" s="20"/>
      <c r="K8" s="20"/>
      <c r="L8" s="20">
        <v>22621822</v>
      </c>
      <c r="M8" s="20"/>
      <c r="N8" s="20"/>
      <c r="O8" s="20"/>
      <c r="P8" s="20"/>
      <c r="Q8" s="20">
        <v>22621822</v>
      </c>
    </row>
    <row r="9" ht="21" customHeight="1" spans="1:17">
      <c r="A9" s="100" t="s">
        <v>277</v>
      </c>
      <c r="B9" s="19" t="s">
        <v>654</v>
      </c>
      <c r="C9" s="19" t="s">
        <v>655</v>
      </c>
      <c r="D9" s="21" t="s">
        <v>656</v>
      </c>
      <c r="E9" s="101">
        <v>1</v>
      </c>
      <c r="F9" s="20"/>
      <c r="G9" s="20">
        <v>1800000</v>
      </c>
      <c r="H9" s="20"/>
      <c r="I9" s="20"/>
      <c r="J9" s="20"/>
      <c r="K9" s="20"/>
      <c r="L9" s="20">
        <v>1800000</v>
      </c>
      <c r="M9" s="20"/>
      <c r="N9" s="20"/>
      <c r="O9" s="20"/>
      <c r="P9" s="20"/>
      <c r="Q9" s="20">
        <v>1800000</v>
      </c>
    </row>
    <row r="10" ht="21" customHeight="1" spans="1:17">
      <c r="A10" s="100" t="s">
        <v>178</v>
      </c>
      <c r="B10" s="19" t="s">
        <v>657</v>
      </c>
      <c r="C10" s="19" t="s">
        <v>655</v>
      </c>
      <c r="D10" s="21" t="s">
        <v>656</v>
      </c>
      <c r="E10" s="101">
        <v>1</v>
      </c>
      <c r="F10" s="20">
        <v>250000</v>
      </c>
      <c r="G10" s="20">
        <v>250000</v>
      </c>
      <c r="H10" s="20"/>
      <c r="I10" s="20"/>
      <c r="J10" s="20"/>
      <c r="K10" s="20"/>
      <c r="L10" s="20">
        <v>250000</v>
      </c>
      <c r="M10" s="20"/>
      <c r="N10" s="20"/>
      <c r="O10" s="20"/>
      <c r="P10" s="20"/>
      <c r="Q10" s="20">
        <v>250000</v>
      </c>
    </row>
    <row r="11" ht="21" customHeight="1" spans="1:17">
      <c r="A11" s="100" t="s">
        <v>178</v>
      </c>
      <c r="B11" s="19" t="s">
        <v>658</v>
      </c>
      <c r="C11" s="19" t="s">
        <v>655</v>
      </c>
      <c r="D11" s="21" t="s">
        <v>656</v>
      </c>
      <c r="E11" s="101">
        <v>1</v>
      </c>
      <c r="F11" s="20"/>
      <c r="G11" s="20">
        <v>2035234</v>
      </c>
      <c r="H11" s="20"/>
      <c r="I11" s="20"/>
      <c r="J11" s="20"/>
      <c r="K11" s="20"/>
      <c r="L11" s="20">
        <v>2035234</v>
      </c>
      <c r="M11" s="20"/>
      <c r="N11" s="20"/>
      <c r="O11" s="20"/>
      <c r="P11" s="20"/>
      <c r="Q11" s="20">
        <v>2035234</v>
      </c>
    </row>
    <row r="12" ht="21" customHeight="1" spans="1:17">
      <c r="A12" s="100" t="s">
        <v>178</v>
      </c>
      <c r="B12" s="19" t="s">
        <v>659</v>
      </c>
      <c r="C12" s="19" t="s">
        <v>660</v>
      </c>
      <c r="D12" s="21" t="s">
        <v>456</v>
      </c>
      <c r="E12" s="101">
        <v>1</v>
      </c>
      <c r="F12" s="20"/>
      <c r="G12" s="20">
        <v>1300000</v>
      </c>
      <c r="H12" s="20"/>
      <c r="I12" s="20"/>
      <c r="J12" s="20"/>
      <c r="K12" s="20"/>
      <c r="L12" s="20">
        <v>1300000</v>
      </c>
      <c r="M12" s="20"/>
      <c r="N12" s="20"/>
      <c r="O12" s="20"/>
      <c r="P12" s="20"/>
      <c r="Q12" s="20">
        <v>1300000</v>
      </c>
    </row>
    <row r="13" ht="21" customHeight="1" spans="1:17">
      <c r="A13" s="100" t="s">
        <v>178</v>
      </c>
      <c r="B13" s="19" t="s">
        <v>661</v>
      </c>
      <c r="C13" s="19" t="s">
        <v>662</v>
      </c>
      <c r="D13" s="21" t="s">
        <v>656</v>
      </c>
      <c r="E13" s="101">
        <v>1</v>
      </c>
      <c r="F13" s="20">
        <v>1300000</v>
      </c>
      <c r="G13" s="20">
        <v>1300000</v>
      </c>
      <c r="H13" s="20"/>
      <c r="I13" s="20"/>
      <c r="J13" s="20"/>
      <c r="K13" s="20"/>
      <c r="L13" s="20">
        <v>1300000</v>
      </c>
      <c r="M13" s="20"/>
      <c r="N13" s="20"/>
      <c r="O13" s="20"/>
      <c r="P13" s="20"/>
      <c r="Q13" s="20">
        <v>1300000</v>
      </c>
    </row>
    <row r="14" ht="21" customHeight="1" spans="1:17">
      <c r="A14" s="100" t="s">
        <v>178</v>
      </c>
      <c r="B14" s="19" t="s">
        <v>663</v>
      </c>
      <c r="C14" s="19" t="s">
        <v>662</v>
      </c>
      <c r="D14" s="21" t="s">
        <v>656</v>
      </c>
      <c r="E14" s="101">
        <v>1</v>
      </c>
      <c r="F14" s="20"/>
      <c r="G14" s="20">
        <v>540000</v>
      </c>
      <c r="H14" s="20"/>
      <c r="I14" s="20"/>
      <c r="J14" s="20"/>
      <c r="K14" s="20"/>
      <c r="L14" s="20">
        <v>540000</v>
      </c>
      <c r="M14" s="20"/>
      <c r="N14" s="20"/>
      <c r="O14" s="20"/>
      <c r="P14" s="20"/>
      <c r="Q14" s="20">
        <v>540000</v>
      </c>
    </row>
    <row r="15" ht="21" customHeight="1" spans="1:17">
      <c r="A15" s="100" t="s">
        <v>291</v>
      </c>
      <c r="B15" s="19" t="s">
        <v>664</v>
      </c>
      <c r="C15" s="19" t="s">
        <v>655</v>
      </c>
      <c r="D15" s="21" t="s">
        <v>656</v>
      </c>
      <c r="E15" s="101">
        <v>1</v>
      </c>
      <c r="F15" s="20"/>
      <c r="G15" s="20">
        <v>1600000</v>
      </c>
      <c r="H15" s="20"/>
      <c r="I15" s="20"/>
      <c r="J15" s="20"/>
      <c r="K15" s="20"/>
      <c r="L15" s="20">
        <v>1600000</v>
      </c>
      <c r="M15" s="20"/>
      <c r="N15" s="20"/>
      <c r="O15" s="20"/>
      <c r="P15" s="20"/>
      <c r="Q15" s="20">
        <v>1600000</v>
      </c>
    </row>
    <row r="16" ht="21" customHeight="1" spans="1:17">
      <c r="A16" s="100" t="s">
        <v>291</v>
      </c>
      <c r="B16" s="19" t="s">
        <v>664</v>
      </c>
      <c r="C16" s="19" t="s">
        <v>655</v>
      </c>
      <c r="D16" s="21" t="s">
        <v>656</v>
      </c>
      <c r="E16" s="101">
        <v>1</v>
      </c>
      <c r="F16" s="20"/>
      <c r="G16" s="20">
        <v>1050000</v>
      </c>
      <c r="H16" s="20"/>
      <c r="I16" s="20"/>
      <c r="J16" s="20"/>
      <c r="K16" s="20"/>
      <c r="L16" s="20">
        <v>1050000</v>
      </c>
      <c r="M16" s="20"/>
      <c r="N16" s="20"/>
      <c r="O16" s="20"/>
      <c r="P16" s="20"/>
      <c r="Q16" s="20">
        <v>1050000</v>
      </c>
    </row>
    <row r="17" ht="21" customHeight="1" spans="1:17">
      <c r="A17" s="100" t="s">
        <v>291</v>
      </c>
      <c r="B17" s="19" t="s">
        <v>664</v>
      </c>
      <c r="C17" s="19" t="s">
        <v>655</v>
      </c>
      <c r="D17" s="21" t="s">
        <v>656</v>
      </c>
      <c r="E17" s="101">
        <v>1</v>
      </c>
      <c r="F17" s="20"/>
      <c r="G17" s="20">
        <v>2350000</v>
      </c>
      <c r="H17" s="20"/>
      <c r="I17" s="20"/>
      <c r="J17" s="20"/>
      <c r="K17" s="20"/>
      <c r="L17" s="20">
        <v>2350000</v>
      </c>
      <c r="M17" s="20"/>
      <c r="N17" s="20"/>
      <c r="O17" s="20"/>
      <c r="P17" s="20"/>
      <c r="Q17" s="20">
        <v>2350000</v>
      </c>
    </row>
    <row r="18" ht="21" customHeight="1" spans="1:17">
      <c r="A18" s="100" t="s">
        <v>293</v>
      </c>
      <c r="B18" s="19" t="s">
        <v>665</v>
      </c>
      <c r="C18" s="19" t="s">
        <v>660</v>
      </c>
      <c r="D18" s="21" t="s">
        <v>456</v>
      </c>
      <c r="E18" s="101">
        <v>1</v>
      </c>
      <c r="F18" s="20"/>
      <c r="G18" s="20">
        <v>3000000</v>
      </c>
      <c r="H18" s="20"/>
      <c r="I18" s="20"/>
      <c r="J18" s="20"/>
      <c r="K18" s="20"/>
      <c r="L18" s="20">
        <v>3000000</v>
      </c>
      <c r="M18" s="20"/>
      <c r="N18" s="20"/>
      <c r="O18" s="20"/>
      <c r="P18" s="20"/>
      <c r="Q18" s="20">
        <v>3000000</v>
      </c>
    </row>
    <row r="19" ht="21" customHeight="1" spans="1:17">
      <c r="A19" s="100" t="s">
        <v>297</v>
      </c>
      <c r="B19" s="19" t="s">
        <v>666</v>
      </c>
      <c r="C19" s="19" t="s">
        <v>660</v>
      </c>
      <c r="D19" s="21" t="s">
        <v>456</v>
      </c>
      <c r="E19" s="101">
        <v>1</v>
      </c>
      <c r="F19" s="20"/>
      <c r="G19" s="20">
        <v>1280000</v>
      </c>
      <c r="H19" s="20"/>
      <c r="I19" s="20"/>
      <c r="J19" s="20"/>
      <c r="K19" s="20"/>
      <c r="L19" s="20">
        <v>1280000</v>
      </c>
      <c r="M19" s="20"/>
      <c r="N19" s="20"/>
      <c r="O19" s="20"/>
      <c r="P19" s="20"/>
      <c r="Q19" s="20">
        <v>1280000</v>
      </c>
    </row>
    <row r="20" ht="21" customHeight="1" spans="1:17">
      <c r="A20" s="100" t="s">
        <v>299</v>
      </c>
      <c r="B20" s="19" t="s">
        <v>667</v>
      </c>
      <c r="C20" s="19" t="s">
        <v>655</v>
      </c>
      <c r="D20" s="21" t="s">
        <v>656</v>
      </c>
      <c r="E20" s="101">
        <v>1</v>
      </c>
      <c r="F20" s="20"/>
      <c r="G20" s="20">
        <v>48900</v>
      </c>
      <c r="H20" s="20"/>
      <c r="I20" s="20"/>
      <c r="J20" s="20"/>
      <c r="K20" s="20"/>
      <c r="L20" s="20">
        <v>48900</v>
      </c>
      <c r="M20" s="20"/>
      <c r="N20" s="20"/>
      <c r="O20" s="20"/>
      <c r="P20" s="20"/>
      <c r="Q20" s="20">
        <v>48900</v>
      </c>
    </row>
    <row r="21" ht="21" customHeight="1" spans="1:17">
      <c r="A21" s="100" t="s">
        <v>299</v>
      </c>
      <c r="B21" s="19" t="s">
        <v>668</v>
      </c>
      <c r="C21" s="19" t="s">
        <v>655</v>
      </c>
      <c r="D21" s="21" t="s">
        <v>656</v>
      </c>
      <c r="E21" s="101">
        <v>1</v>
      </c>
      <c r="F21" s="20"/>
      <c r="G21" s="20">
        <v>1268000</v>
      </c>
      <c r="H21" s="20"/>
      <c r="I21" s="20"/>
      <c r="J21" s="20"/>
      <c r="K21" s="20"/>
      <c r="L21" s="20">
        <v>1268000</v>
      </c>
      <c r="M21" s="20"/>
      <c r="N21" s="20"/>
      <c r="O21" s="20"/>
      <c r="P21" s="20"/>
      <c r="Q21" s="20">
        <v>1268000</v>
      </c>
    </row>
    <row r="22" ht="21" customHeight="1" spans="1:17">
      <c r="A22" s="100" t="s">
        <v>301</v>
      </c>
      <c r="B22" s="19" t="s">
        <v>669</v>
      </c>
      <c r="C22" s="19" t="s">
        <v>655</v>
      </c>
      <c r="D22" s="21" t="s">
        <v>656</v>
      </c>
      <c r="E22" s="101">
        <v>1</v>
      </c>
      <c r="F22" s="20"/>
      <c r="G22" s="20">
        <v>1351600</v>
      </c>
      <c r="H22" s="20"/>
      <c r="I22" s="20"/>
      <c r="J22" s="20"/>
      <c r="K22" s="20"/>
      <c r="L22" s="20">
        <v>1351600</v>
      </c>
      <c r="M22" s="20"/>
      <c r="N22" s="20"/>
      <c r="O22" s="20"/>
      <c r="P22" s="20"/>
      <c r="Q22" s="20">
        <v>1351600</v>
      </c>
    </row>
    <row r="23" ht="21" customHeight="1" spans="1:17">
      <c r="A23" s="100" t="s">
        <v>301</v>
      </c>
      <c r="B23" s="19" t="s">
        <v>669</v>
      </c>
      <c r="C23" s="19" t="s">
        <v>655</v>
      </c>
      <c r="D23" s="21" t="s">
        <v>656</v>
      </c>
      <c r="E23" s="101">
        <v>1</v>
      </c>
      <c r="F23" s="20"/>
      <c r="G23" s="20">
        <v>7800</v>
      </c>
      <c r="H23" s="20"/>
      <c r="I23" s="20"/>
      <c r="J23" s="20"/>
      <c r="K23" s="20"/>
      <c r="L23" s="20">
        <v>7800</v>
      </c>
      <c r="M23" s="20"/>
      <c r="N23" s="20"/>
      <c r="O23" s="20"/>
      <c r="P23" s="20"/>
      <c r="Q23" s="20">
        <v>7800</v>
      </c>
    </row>
    <row r="24" ht="21" customHeight="1" spans="1:17">
      <c r="A24" s="100" t="s">
        <v>301</v>
      </c>
      <c r="B24" s="19" t="s">
        <v>669</v>
      </c>
      <c r="C24" s="19" t="s">
        <v>655</v>
      </c>
      <c r="D24" s="21" t="s">
        <v>456</v>
      </c>
      <c r="E24" s="101">
        <v>1</v>
      </c>
      <c r="F24" s="20"/>
      <c r="G24" s="20">
        <v>126000</v>
      </c>
      <c r="H24" s="20"/>
      <c r="I24" s="20"/>
      <c r="J24" s="20"/>
      <c r="K24" s="20"/>
      <c r="L24" s="20">
        <v>126000</v>
      </c>
      <c r="M24" s="20"/>
      <c r="N24" s="20"/>
      <c r="O24" s="20"/>
      <c r="P24" s="20"/>
      <c r="Q24" s="20">
        <v>126000</v>
      </c>
    </row>
    <row r="25" ht="21" customHeight="1" spans="1:17">
      <c r="A25" s="100" t="s">
        <v>311</v>
      </c>
      <c r="B25" s="19" t="s">
        <v>670</v>
      </c>
      <c r="C25" s="19" t="s">
        <v>662</v>
      </c>
      <c r="D25" s="21" t="s">
        <v>656</v>
      </c>
      <c r="E25" s="101">
        <v>1</v>
      </c>
      <c r="F25" s="20"/>
      <c r="G25" s="20">
        <v>1300000</v>
      </c>
      <c r="H25" s="20"/>
      <c r="I25" s="20"/>
      <c r="J25" s="20"/>
      <c r="K25" s="20"/>
      <c r="L25" s="20">
        <v>1300000</v>
      </c>
      <c r="M25" s="20"/>
      <c r="N25" s="20"/>
      <c r="O25" s="20"/>
      <c r="P25" s="20"/>
      <c r="Q25" s="20">
        <v>1300000</v>
      </c>
    </row>
    <row r="26" ht="21" customHeight="1" spans="1:17">
      <c r="A26" s="100" t="s">
        <v>313</v>
      </c>
      <c r="B26" s="19" t="s">
        <v>671</v>
      </c>
      <c r="C26" s="19" t="s">
        <v>660</v>
      </c>
      <c r="D26" s="21" t="s">
        <v>456</v>
      </c>
      <c r="E26" s="101">
        <v>1</v>
      </c>
      <c r="F26" s="20"/>
      <c r="G26" s="20">
        <v>1500000</v>
      </c>
      <c r="H26" s="20"/>
      <c r="I26" s="20"/>
      <c r="J26" s="20"/>
      <c r="K26" s="20"/>
      <c r="L26" s="20">
        <v>1500000</v>
      </c>
      <c r="M26" s="20"/>
      <c r="N26" s="20"/>
      <c r="O26" s="20"/>
      <c r="P26" s="20"/>
      <c r="Q26" s="20">
        <v>1500000</v>
      </c>
    </row>
    <row r="27" ht="21" customHeight="1" spans="1:17">
      <c r="A27" s="100" t="s">
        <v>319</v>
      </c>
      <c r="B27" s="19" t="s">
        <v>672</v>
      </c>
      <c r="C27" s="19" t="s">
        <v>655</v>
      </c>
      <c r="D27" s="21" t="s">
        <v>656</v>
      </c>
      <c r="E27" s="101">
        <v>1</v>
      </c>
      <c r="F27" s="20"/>
      <c r="G27" s="20">
        <v>6000</v>
      </c>
      <c r="H27" s="20"/>
      <c r="I27" s="20"/>
      <c r="J27" s="20"/>
      <c r="K27" s="20"/>
      <c r="L27" s="20">
        <v>6000</v>
      </c>
      <c r="M27" s="20"/>
      <c r="N27" s="20"/>
      <c r="O27" s="20"/>
      <c r="P27" s="20"/>
      <c r="Q27" s="20">
        <v>6000</v>
      </c>
    </row>
    <row r="28" ht="21" customHeight="1" spans="1:17">
      <c r="A28" s="100" t="s">
        <v>319</v>
      </c>
      <c r="B28" s="19" t="s">
        <v>672</v>
      </c>
      <c r="C28" s="19" t="s">
        <v>655</v>
      </c>
      <c r="D28" s="21" t="s">
        <v>656</v>
      </c>
      <c r="E28" s="101">
        <v>1</v>
      </c>
      <c r="F28" s="20"/>
      <c r="G28" s="20">
        <v>7000</v>
      </c>
      <c r="H28" s="20"/>
      <c r="I28" s="20"/>
      <c r="J28" s="20"/>
      <c r="K28" s="20"/>
      <c r="L28" s="20">
        <v>7000</v>
      </c>
      <c r="M28" s="20"/>
      <c r="N28" s="20"/>
      <c r="O28" s="20"/>
      <c r="P28" s="20"/>
      <c r="Q28" s="20">
        <v>7000</v>
      </c>
    </row>
    <row r="29" ht="21" customHeight="1" spans="1:17">
      <c r="A29" s="100" t="s">
        <v>319</v>
      </c>
      <c r="B29" s="19" t="s">
        <v>672</v>
      </c>
      <c r="C29" s="19" t="s">
        <v>655</v>
      </c>
      <c r="D29" s="21" t="s">
        <v>656</v>
      </c>
      <c r="E29" s="101">
        <v>1</v>
      </c>
      <c r="F29" s="20"/>
      <c r="G29" s="20">
        <v>30000</v>
      </c>
      <c r="H29" s="20"/>
      <c r="I29" s="20"/>
      <c r="J29" s="20"/>
      <c r="K29" s="20"/>
      <c r="L29" s="20">
        <v>30000</v>
      </c>
      <c r="M29" s="20"/>
      <c r="N29" s="20"/>
      <c r="O29" s="20"/>
      <c r="P29" s="20"/>
      <c r="Q29" s="20">
        <v>30000</v>
      </c>
    </row>
    <row r="30" ht="21" customHeight="1" spans="1:17">
      <c r="A30" s="100" t="s">
        <v>319</v>
      </c>
      <c r="B30" s="19" t="s">
        <v>672</v>
      </c>
      <c r="C30" s="19" t="s">
        <v>655</v>
      </c>
      <c r="D30" s="21" t="s">
        <v>656</v>
      </c>
      <c r="E30" s="101">
        <v>1</v>
      </c>
      <c r="F30" s="20"/>
      <c r="G30" s="20">
        <v>471288</v>
      </c>
      <c r="H30" s="20"/>
      <c r="I30" s="20"/>
      <c r="J30" s="20"/>
      <c r="K30" s="20"/>
      <c r="L30" s="20">
        <v>471288</v>
      </c>
      <c r="M30" s="20"/>
      <c r="N30" s="20"/>
      <c r="O30" s="20"/>
      <c r="P30" s="20"/>
      <c r="Q30" s="20">
        <v>471288</v>
      </c>
    </row>
    <row r="31" ht="21" customHeight="1" spans="1:17">
      <c r="A31" s="100" t="s">
        <v>269</v>
      </c>
      <c r="B31" s="19" t="s">
        <v>673</v>
      </c>
      <c r="C31" s="19" t="s">
        <v>674</v>
      </c>
      <c r="D31" s="21" t="s">
        <v>675</v>
      </c>
      <c r="E31" s="101">
        <v>200</v>
      </c>
      <c r="F31" s="20">
        <v>36000</v>
      </c>
      <c r="G31" s="20">
        <v>36000</v>
      </c>
      <c r="H31" s="20">
        <v>36000</v>
      </c>
      <c r="I31" s="20"/>
      <c r="J31" s="20"/>
      <c r="K31" s="20"/>
      <c r="L31" s="20"/>
      <c r="M31" s="20"/>
      <c r="N31" s="20"/>
      <c r="O31" s="20"/>
      <c r="P31" s="20"/>
      <c r="Q31" s="20"/>
    </row>
    <row r="32" ht="21" customHeight="1" spans="1:17">
      <c r="A32" s="87" t="s">
        <v>102</v>
      </c>
      <c r="B32" s="88"/>
      <c r="C32" s="88"/>
      <c r="D32" s="88"/>
      <c r="E32" s="102"/>
      <c r="F32" s="20">
        <v>1586000</v>
      </c>
      <c r="G32" s="20">
        <v>22657822</v>
      </c>
      <c r="H32" s="20">
        <v>36000</v>
      </c>
      <c r="I32" s="20"/>
      <c r="J32" s="20"/>
      <c r="K32" s="20"/>
      <c r="L32" s="20">
        <v>22621822</v>
      </c>
      <c r="M32" s="20"/>
      <c r="N32" s="20"/>
      <c r="O32" s="20"/>
      <c r="P32" s="20"/>
      <c r="Q32" s="20">
        <v>22621822</v>
      </c>
    </row>
  </sheetData>
  <mergeCells count="16">
    <mergeCell ref="A2:Q2"/>
    <mergeCell ref="A3:F3"/>
    <mergeCell ref="G4:Q4"/>
    <mergeCell ref="L5:Q5"/>
    <mergeCell ref="A32:E32"/>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4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23" sqref="A23"/>
    </sheetView>
  </sheetViews>
  <sheetFormatPr defaultColWidth="10.6555555555556" defaultRowHeight="14.25" customHeight="1"/>
  <cols>
    <col min="1" max="1" width="56.9777777777778" customWidth="1"/>
    <col min="2" max="3" width="25.5" customWidth="1"/>
    <col min="4" max="14" width="22.1555555555556" customWidth="1"/>
  </cols>
  <sheetData>
    <row r="1" ht="13.5" customHeight="1" spans="1:14">
      <c r="A1" s="74"/>
      <c r="B1" s="74"/>
      <c r="C1" s="75"/>
      <c r="D1" s="74"/>
      <c r="E1" s="74"/>
      <c r="F1" s="74"/>
      <c r="G1" s="74"/>
      <c r="H1" s="76"/>
      <c r="I1" s="74"/>
      <c r="J1" s="74"/>
      <c r="K1" s="74"/>
      <c r="L1" s="89"/>
      <c r="M1" s="90"/>
      <c r="N1" s="91" t="s">
        <v>676</v>
      </c>
    </row>
    <row r="2" ht="34.5" customHeight="1" spans="1:14">
      <c r="A2" s="31" t="str">
        <f>"2025"&amp;"年部门政府购买服务预算表"</f>
        <v>2025年部门政府购买服务预算表</v>
      </c>
      <c r="B2" s="31"/>
      <c r="C2" s="31"/>
      <c r="D2" s="31"/>
      <c r="E2" s="31"/>
      <c r="F2" s="31"/>
      <c r="G2" s="31"/>
      <c r="H2" s="31"/>
      <c r="I2" s="31"/>
      <c r="J2" s="31"/>
      <c r="K2" s="31"/>
      <c r="L2" s="31"/>
      <c r="M2" s="31"/>
      <c r="N2" s="31"/>
    </row>
    <row r="3" ht="18.75" customHeight="1" spans="1:14">
      <c r="A3" s="77" t="str">
        <f>"单位名称："&amp;"滇西应用技术大学傣医药学院"</f>
        <v>单位名称：滇西应用技术大学傣医药学院</v>
      </c>
      <c r="B3" s="77"/>
      <c r="C3" s="77"/>
      <c r="D3" s="78"/>
      <c r="E3" s="78"/>
      <c r="F3" s="78"/>
      <c r="G3" s="78"/>
      <c r="H3" s="79"/>
      <c r="I3" s="78"/>
      <c r="J3" s="78"/>
      <c r="K3" s="78"/>
      <c r="L3" s="7"/>
      <c r="M3" s="92"/>
      <c r="N3" s="93" t="s">
        <v>124</v>
      </c>
    </row>
    <row r="4" ht="18.75" customHeight="1" spans="1:14">
      <c r="A4" s="9" t="s">
        <v>645</v>
      </c>
      <c r="B4" s="80" t="s">
        <v>677</v>
      </c>
      <c r="C4" s="81" t="s">
        <v>678</v>
      </c>
      <c r="D4" s="36" t="s">
        <v>139</v>
      </c>
      <c r="E4" s="36"/>
      <c r="F4" s="36"/>
      <c r="G4" s="36"/>
      <c r="H4" s="36"/>
      <c r="I4" s="36"/>
      <c r="J4" s="36"/>
      <c r="K4" s="36"/>
      <c r="L4" s="36"/>
      <c r="M4" s="36"/>
      <c r="N4" s="37"/>
    </row>
    <row r="5" ht="17.25" customHeight="1" spans="1:14">
      <c r="A5" s="14"/>
      <c r="B5" s="82"/>
      <c r="C5" s="83"/>
      <c r="D5" s="82" t="s">
        <v>29</v>
      </c>
      <c r="E5" s="82" t="s">
        <v>32</v>
      </c>
      <c r="F5" s="82" t="s">
        <v>651</v>
      </c>
      <c r="G5" s="82" t="s">
        <v>652</v>
      </c>
      <c r="H5" s="83" t="s">
        <v>653</v>
      </c>
      <c r="I5" s="94" t="s">
        <v>51</v>
      </c>
      <c r="J5" s="94"/>
      <c r="K5" s="94"/>
      <c r="L5" s="94"/>
      <c r="M5" s="94"/>
      <c r="N5" s="84"/>
    </row>
    <row r="6" ht="54" customHeight="1" spans="1:14">
      <c r="A6" s="16"/>
      <c r="B6" s="84"/>
      <c r="C6" s="85"/>
      <c r="D6" s="84"/>
      <c r="E6" s="84"/>
      <c r="F6" s="84"/>
      <c r="G6" s="84"/>
      <c r="H6" s="85"/>
      <c r="I6" s="84" t="s">
        <v>31</v>
      </c>
      <c r="J6" s="84" t="s">
        <v>38</v>
      </c>
      <c r="K6" s="84" t="s">
        <v>148</v>
      </c>
      <c r="L6" s="95" t="s">
        <v>40</v>
      </c>
      <c r="M6" s="85" t="s">
        <v>41</v>
      </c>
      <c r="N6" s="84" t="s">
        <v>42</v>
      </c>
    </row>
    <row r="7" ht="19.5" customHeight="1" spans="1:14">
      <c r="A7" s="86">
        <v>1</v>
      </c>
      <c r="B7" s="86">
        <v>2</v>
      </c>
      <c r="C7" s="86">
        <v>3</v>
      </c>
      <c r="D7" s="86">
        <v>4</v>
      </c>
      <c r="E7" s="86">
        <v>5</v>
      </c>
      <c r="F7" s="86">
        <v>6</v>
      </c>
      <c r="G7" s="86">
        <v>7</v>
      </c>
      <c r="H7" s="86">
        <v>8</v>
      </c>
      <c r="I7" s="86">
        <v>9</v>
      </c>
      <c r="J7" s="86">
        <v>10</v>
      </c>
      <c r="K7" s="86">
        <v>11</v>
      </c>
      <c r="L7" s="86">
        <v>12</v>
      </c>
      <c r="M7" s="86">
        <v>13</v>
      </c>
      <c r="N7" s="86">
        <v>14</v>
      </c>
    </row>
    <row r="8" ht="21" customHeight="1" spans="1:14">
      <c r="A8" s="19"/>
      <c r="B8" s="19"/>
      <c r="C8" s="19"/>
      <c r="D8" s="20"/>
      <c r="E8" s="20"/>
      <c r="F8" s="20"/>
      <c r="G8" s="20"/>
      <c r="H8" s="20"/>
      <c r="I8" s="20"/>
      <c r="J8" s="20"/>
      <c r="K8" s="20"/>
      <c r="L8" s="20"/>
      <c r="M8" s="20"/>
      <c r="N8" s="20"/>
    </row>
    <row r="9" ht="21" customHeight="1" spans="1:14">
      <c r="A9" s="19"/>
      <c r="B9" s="19"/>
      <c r="C9" s="19"/>
      <c r="D9" s="20"/>
      <c r="E9" s="20"/>
      <c r="F9" s="20"/>
      <c r="G9" s="20"/>
      <c r="H9" s="20"/>
      <c r="I9" s="20"/>
      <c r="J9" s="20"/>
      <c r="K9" s="20"/>
      <c r="L9" s="20"/>
      <c r="M9" s="20"/>
      <c r="N9" s="20"/>
    </row>
    <row r="10" ht="21" customHeight="1" spans="1:14">
      <c r="A10" s="87" t="s">
        <v>102</v>
      </c>
      <c r="B10" s="88"/>
      <c r="C10" s="88"/>
      <c r="D10" s="20"/>
      <c r="E10" s="20"/>
      <c r="F10" s="20"/>
      <c r="G10" s="20"/>
      <c r="H10" s="20"/>
      <c r="I10" s="20"/>
      <c r="J10" s="20"/>
      <c r="K10" s="20"/>
      <c r="L10" s="20"/>
      <c r="M10" s="20"/>
      <c r="N10" s="20"/>
    </row>
    <row r="11" customHeight="1" spans="1:1">
      <c r="A11" t="s">
        <v>643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79" right="0.79" top="0.59" bottom="0.59" header="0" footer="0"/>
  <pageSetup paperSize="9" scale="4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topLeftCell="A4" workbookViewId="0">
      <selection activeCell="A9" sqref="A9"/>
    </sheetView>
  </sheetViews>
  <sheetFormatPr defaultColWidth="10.6555555555556" defaultRowHeight="14.25" customHeight="1"/>
  <cols>
    <col min="1" max="1" width="44" customWidth="1"/>
    <col min="2" max="9" width="21.5" customWidth="1"/>
  </cols>
  <sheetData>
    <row r="1" ht="13.5" customHeight="1" spans="1:9">
      <c r="A1" s="58"/>
      <c r="B1" s="58"/>
      <c r="C1" s="58"/>
      <c r="D1" s="58"/>
      <c r="E1" s="58"/>
      <c r="F1" s="59"/>
      <c r="I1" s="71" t="s">
        <v>679</v>
      </c>
    </row>
    <row r="2" ht="27.75" customHeight="1" spans="1:9">
      <c r="A2" s="60" t="s">
        <v>680</v>
      </c>
      <c r="B2" s="43"/>
      <c r="C2" s="43"/>
      <c r="D2" s="43"/>
      <c r="E2" s="43"/>
      <c r="F2" s="43"/>
      <c r="G2" s="43"/>
      <c r="H2" s="43"/>
      <c r="I2" s="44"/>
    </row>
    <row r="3" ht="18" customHeight="1" spans="1:9">
      <c r="A3" s="61" t="str">
        <f>"单位名称："&amp;"滇西应用技术大学傣医药学院"</f>
        <v>单位名称：滇西应用技术大学傣医药学院</v>
      </c>
      <c r="B3" s="62"/>
      <c r="C3" s="62"/>
      <c r="D3" s="62"/>
      <c r="E3" s="62"/>
      <c r="F3" s="63"/>
      <c r="G3" s="64"/>
      <c r="H3" s="64"/>
      <c r="I3" s="72" t="s">
        <v>124</v>
      </c>
    </row>
    <row r="4" ht="19.5" customHeight="1" spans="1:9">
      <c r="A4" s="65" t="s">
        <v>681</v>
      </c>
      <c r="B4" s="50" t="s">
        <v>135</v>
      </c>
      <c r="C4" s="50" t="s">
        <v>136</v>
      </c>
      <c r="D4" s="50" t="s">
        <v>139</v>
      </c>
      <c r="E4" s="50"/>
      <c r="F4" s="50"/>
      <c r="G4" s="50" t="s">
        <v>682</v>
      </c>
      <c r="H4" s="50"/>
      <c r="I4" s="49"/>
    </row>
    <row r="5" ht="40.5" customHeight="1" spans="1:9">
      <c r="A5" s="66"/>
      <c r="B5" s="67"/>
      <c r="C5" s="67"/>
      <c r="D5" s="67" t="s">
        <v>29</v>
      </c>
      <c r="E5" s="68" t="s">
        <v>32</v>
      </c>
      <c r="F5" s="69" t="s">
        <v>683</v>
      </c>
      <c r="G5" s="70" t="s">
        <v>684</v>
      </c>
      <c r="H5" s="70" t="s">
        <v>685</v>
      </c>
      <c r="I5" s="73" t="s">
        <v>686</v>
      </c>
    </row>
    <row r="6" ht="19.5" customHeight="1" spans="1:9">
      <c r="A6" s="50">
        <v>1</v>
      </c>
      <c r="B6" s="50">
        <v>2</v>
      </c>
      <c r="C6" s="50">
        <v>3</v>
      </c>
      <c r="D6" s="50">
        <v>4</v>
      </c>
      <c r="E6" s="50">
        <v>5</v>
      </c>
      <c r="F6" s="50">
        <v>6</v>
      </c>
      <c r="G6" s="50">
        <v>7</v>
      </c>
      <c r="H6" s="50">
        <v>8</v>
      </c>
      <c r="I6" s="50">
        <v>9</v>
      </c>
    </row>
    <row r="7" ht="19.5" customHeight="1" spans="1:9">
      <c r="A7" s="51"/>
      <c r="B7" s="20"/>
      <c r="C7" s="20"/>
      <c r="D7" s="20"/>
      <c r="E7" s="20"/>
      <c r="F7" s="20"/>
      <c r="G7" s="20"/>
      <c r="H7" s="20"/>
      <c r="I7" s="20"/>
    </row>
    <row r="8" ht="19.5" customHeight="1" spans="1:9">
      <c r="A8" s="51"/>
      <c r="B8" s="19"/>
      <c r="C8" s="19"/>
      <c r="D8" s="20"/>
      <c r="E8" s="20"/>
      <c r="F8" s="20"/>
      <c r="G8" s="20"/>
      <c r="H8" s="20"/>
      <c r="I8" s="20"/>
    </row>
    <row r="9" customHeight="1" spans="1:1">
      <c r="A9" t="s">
        <v>643</v>
      </c>
    </row>
  </sheetData>
  <mergeCells count="7">
    <mergeCell ref="A2:I2"/>
    <mergeCell ref="A3:H3"/>
    <mergeCell ref="D4:F4"/>
    <mergeCell ref="G4:I4"/>
    <mergeCell ref="A4:A5"/>
    <mergeCell ref="B4:B5"/>
    <mergeCell ref="C4:C5"/>
  </mergeCells>
  <printOptions horizontalCentered="1"/>
  <pageMargins left="0.8" right="0.8" top="0.6" bottom="0.6" header="0" footer="0"/>
  <pageSetup paperSize="9" scale="7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10.6555555555556" defaultRowHeight="12" customHeight="1" outlineLevelRow="7"/>
  <cols>
    <col min="1" max="1" width="40" customWidth="1"/>
    <col min="2" max="2" width="56" customWidth="1"/>
    <col min="3" max="3" width="20.1555555555556" customWidth="1"/>
    <col min="4" max="4" width="15.5" customWidth="1"/>
    <col min="5" max="5" width="27.5" customWidth="1"/>
    <col min="6" max="6" width="13.1555555555556" customWidth="1"/>
    <col min="7" max="7" width="15.3333333333333" customWidth="1"/>
    <col min="8" max="9" width="14.5" customWidth="1"/>
    <col min="10" max="10" width="98.1555555555556" customWidth="1"/>
  </cols>
  <sheetData>
    <row r="1" ht="15" customHeight="1" spans="10:10">
      <c r="J1" s="56" t="s">
        <v>687</v>
      </c>
    </row>
    <row r="2" ht="28.5" customHeight="1" spans="1:10">
      <c r="A2" s="43" t="s">
        <v>688</v>
      </c>
      <c r="B2" s="43"/>
      <c r="C2" s="43"/>
      <c r="D2" s="43"/>
      <c r="E2" s="43"/>
      <c r="F2" s="44"/>
      <c r="G2" s="43"/>
      <c r="H2" s="44"/>
      <c r="I2" s="44"/>
      <c r="J2" s="43"/>
    </row>
    <row r="3" ht="17.25" customHeight="1" spans="1:10">
      <c r="A3" s="45" t="str">
        <f>"单位名称："&amp;"滇西应用技术大学傣医药学院"</f>
        <v>单位名称：滇西应用技术大学傣医药学院</v>
      </c>
      <c r="B3" s="46"/>
      <c r="C3" s="46"/>
      <c r="D3" s="46"/>
      <c r="E3" s="46"/>
      <c r="F3" s="47"/>
      <c r="G3" s="46"/>
      <c r="H3" s="47"/>
      <c r="I3" s="57"/>
      <c r="J3" s="57"/>
    </row>
    <row r="4" ht="44.25" customHeight="1" spans="1:10">
      <c r="A4" s="48" t="s">
        <v>329</v>
      </c>
      <c r="B4" s="48" t="s">
        <v>330</v>
      </c>
      <c r="C4" s="48" t="s">
        <v>331</v>
      </c>
      <c r="D4" s="48" t="s">
        <v>332</v>
      </c>
      <c r="E4" s="48" t="s">
        <v>333</v>
      </c>
      <c r="F4" s="49" t="s">
        <v>334</v>
      </c>
      <c r="G4" s="48" t="s">
        <v>335</v>
      </c>
      <c r="H4" s="49" t="s">
        <v>336</v>
      </c>
      <c r="I4" s="49" t="s">
        <v>337</v>
      </c>
      <c r="J4" s="48" t="s">
        <v>338</v>
      </c>
    </row>
    <row r="5" ht="14.25" customHeight="1" spans="1:10">
      <c r="A5" s="50">
        <v>1</v>
      </c>
      <c r="B5" s="50">
        <v>2</v>
      </c>
      <c r="C5" s="50">
        <v>3</v>
      </c>
      <c r="D5" s="50">
        <v>4</v>
      </c>
      <c r="E5" s="50">
        <v>5</v>
      </c>
      <c r="F5" s="50">
        <v>6</v>
      </c>
      <c r="G5" s="50">
        <v>7</v>
      </c>
      <c r="H5" s="50">
        <v>8</v>
      </c>
      <c r="I5" s="50">
        <v>9</v>
      </c>
      <c r="J5" s="50">
        <v>10</v>
      </c>
    </row>
    <row r="6" ht="42" customHeight="1" spans="1:10">
      <c r="A6" s="51"/>
      <c r="B6" s="52"/>
      <c r="C6" s="52"/>
      <c r="D6" s="52"/>
      <c r="E6" s="53"/>
      <c r="F6" s="54"/>
      <c r="G6" s="53"/>
      <c r="H6" s="54"/>
      <c r="I6" s="54"/>
      <c r="J6" s="53"/>
    </row>
    <row r="7" ht="42" customHeight="1" spans="1:10">
      <c r="A7" s="51"/>
      <c r="B7" s="55"/>
      <c r="C7" s="55"/>
      <c r="D7" s="55"/>
      <c r="E7" s="51"/>
      <c r="F7" s="55"/>
      <c r="G7" s="51"/>
      <c r="H7" s="55"/>
      <c r="I7" s="55"/>
      <c r="J7" s="51"/>
    </row>
    <row r="8" customHeight="1" spans="1:1">
      <c r="A8" t="s">
        <v>643</v>
      </c>
    </row>
  </sheetData>
  <mergeCells count="2">
    <mergeCell ref="A2:J2"/>
    <mergeCell ref="A3:H3"/>
  </mergeCells>
  <printOptions horizontalCentered="1"/>
  <pageMargins left="1" right="1" top="0.75" bottom="0.75" header="0" footer="0"/>
  <pageSetup paperSize="9" scale="4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4"/>
  <sheetViews>
    <sheetView showZeros="0" topLeftCell="A12" workbookViewId="0">
      <selection activeCell="A1" sqref="A1"/>
    </sheetView>
  </sheetViews>
  <sheetFormatPr defaultColWidth="10.6555555555556"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55555555556" customWidth="1"/>
  </cols>
  <sheetData>
    <row r="1" ht="14.25" customHeight="1" spans="8:8">
      <c r="H1" s="30" t="s">
        <v>689</v>
      </c>
    </row>
    <row r="2" ht="34.5" customHeight="1" spans="1:8">
      <c r="A2" s="31" t="str">
        <f>"2025"&amp;"年新增资产配置表"</f>
        <v>2025年新增资产配置表</v>
      </c>
      <c r="B2" s="31"/>
      <c r="C2" s="31"/>
      <c r="D2" s="31"/>
      <c r="E2" s="31"/>
      <c r="F2" s="31"/>
      <c r="G2" s="31"/>
      <c r="H2" s="31"/>
    </row>
    <row r="3" ht="19.5" customHeight="1" spans="1:8">
      <c r="A3" s="32" t="str">
        <f>"单位名称："&amp;"滇西应用技术大学傣医药学院"</f>
        <v>单位名称：滇西应用技术大学傣医药学院</v>
      </c>
      <c r="B3" s="32"/>
      <c r="C3" s="32"/>
      <c r="D3" s="33"/>
      <c r="E3" s="33"/>
      <c r="F3" s="33"/>
      <c r="G3" s="33"/>
      <c r="H3" s="34" t="s">
        <v>124</v>
      </c>
    </row>
    <row r="4" ht="18" customHeight="1" spans="1:8">
      <c r="A4" s="9" t="s">
        <v>132</v>
      </c>
      <c r="B4" s="9" t="s">
        <v>690</v>
      </c>
      <c r="C4" s="9" t="s">
        <v>691</v>
      </c>
      <c r="D4" s="9" t="s">
        <v>692</v>
      </c>
      <c r="E4" s="9" t="s">
        <v>693</v>
      </c>
      <c r="F4" s="35" t="s">
        <v>694</v>
      </c>
      <c r="G4" s="36"/>
      <c r="H4" s="37"/>
    </row>
    <row r="5" ht="18" customHeight="1" spans="1:8">
      <c r="A5" s="16"/>
      <c r="B5" s="16"/>
      <c r="C5" s="16"/>
      <c r="D5" s="16"/>
      <c r="E5" s="16"/>
      <c r="F5" s="38" t="s">
        <v>649</v>
      </c>
      <c r="G5" s="38" t="s">
        <v>695</v>
      </c>
      <c r="H5" s="38" t="s">
        <v>696</v>
      </c>
    </row>
    <row r="6" ht="21" customHeight="1" spans="1:8">
      <c r="A6" s="38">
        <v>1</v>
      </c>
      <c r="B6" s="38">
        <v>2</v>
      </c>
      <c r="C6" s="38">
        <v>3</v>
      </c>
      <c r="D6" s="38">
        <v>4</v>
      </c>
      <c r="E6" s="38">
        <v>5</v>
      </c>
      <c r="F6" s="38">
        <v>6</v>
      </c>
      <c r="G6" s="38">
        <v>7</v>
      </c>
      <c r="H6" s="38">
        <v>8</v>
      </c>
    </row>
    <row r="7" ht="33" customHeight="1" spans="1:8">
      <c r="A7" s="39" t="s">
        <v>44</v>
      </c>
      <c r="B7" s="39"/>
      <c r="C7" s="39"/>
      <c r="D7" s="39"/>
      <c r="E7" s="21"/>
      <c r="F7" s="20">
        <v>932</v>
      </c>
      <c r="G7" s="20"/>
      <c r="H7" s="20">
        <v>10027745</v>
      </c>
    </row>
    <row r="8" ht="33" customHeight="1" spans="1:8">
      <c r="A8" s="39" t="s">
        <v>44</v>
      </c>
      <c r="B8" s="39" t="s">
        <v>697</v>
      </c>
      <c r="C8" s="39" t="s">
        <v>698</v>
      </c>
      <c r="D8" s="39" t="s">
        <v>699</v>
      </c>
      <c r="E8" s="21" t="s">
        <v>700</v>
      </c>
      <c r="F8" s="20">
        <v>20</v>
      </c>
      <c r="G8" s="20">
        <v>5000</v>
      </c>
      <c r="H8" s="20">
        <v>100000</v>
      </c>
    </row>
    <row r="9" ht="33" customHeight="1" spans="1:8">
      <c r="A9" s="39" t="s">
        <v>44</v>
      </c>
      <c r="B9" s="39" t="s">
        <v>701</v>
      </c>
      <c r="C9" s="39" t="s">
        <v>702</v>
      </c>
      <c r="D9" s="39" t="s">
        <v>703</v>
      </c>
      <c r="E9" s="21" t="s">
        <v>704</v>
      </c>
      <c r="F9" s="20">
        <v>50</v>
      </c>
      <c r="G9" s="20">
        <v>6000</v>
      </c>
      <c r="H9" s="20">
        <v>300000</v>
      </c>
    </row>
    <row r="10" ht="33" customHeight="1" spans="1:8">
      <c r="A10" s="39" t="s">
        <v>44</v>
      </c>
      <c r="B10" s="39" t="s">
        <v>701</v>
      </c>
      <c r="C10" s="39" t="s">
        <v>702</v>
      </c>
      <c r="D10" s="39" t="s">
        <v>705</v>
      </c>
      <c r="E10" s="21" t="s">
        <v>704</v>
      </c>
      <c r="F10" s="20">
        <v>60</v>
      </c>
      <c r="G10" s="20">
        <v>6350</v>
      </c>
      <c r="H10" s="20">
        <v>381000</v>
      </c>
    </row>
    <row r="11" ht="33" customHeight="1" spans="1:8">
      <c r="A11" s="39" t="s">
        <v>44</v>
      </c>
      <c r="B11" s="39" t="s">
        <v>701</v>
      </c>
      <c r="C11" s="39" t="s">
        <v>706</v>
      </c>
      <c r="D11" s="39" t="s">
        <v>707</v>
      </c>
      <c r="E11" s="21" t="s">
        <v>704</v>
      </c>
      <c r="F11" s="20">
        <v>3</v>
      </c>
      <c r="G11" s="20">
        <v>9000</v>
      </c>
      <c r="H11" s="20">
        <v>27000</v>
      </c>
    </row>
    <row r="12" ht="33" customHeight="1" spans="1:8">
      <c r="A12" s="39" t="s">
        <v>44</v>
      </c>
      <c r="B12" s="39" t="s">
        <v>701</v>
      </c>
      <c r="C12" s="39" t="s">
        <v>708</v>
      </c>
      <c r="D12" s="39" t="s">
        <v>709</v>
      </c>
      <c r="E12" s="21" t="s">
        <v>704</v>
      </c>
      <c r="F12" s="20">
        <v>7</v>
      </c>
      <c r="G12" s="20">
        <v>1600</v>
      </c>
      <c r="H12" s="20">
        <v>11200</v>
      </c>
    </row>
    <row r="13" ht="33" customHeight="1" spans="1:8">
      <c r="A13" s="39" t="s">
        <v>44</v>
      </c>
      <c r="B13" s="39" t="s">
        <v>701</v>
      </c>
      <c r="C13" s="39" t="s">
        <v>708</v>
      </c>
      <c r="D13" s="39" t="s">
        <v>710</v>
      </c>
      <c r="E13" s="21" t="s">
        <v>704</v>
      </c>
      <c r="F13" s="20">
        <v>2</v>
      </c>
      <c r="G13" s="20">
        <v>3600</v>
      </c>
      <c r="H13" s="20">
        <v>7200</v>
      </c>
    </row>
    <row r="14" ht="33" customHeight="1" spans="1:8">
      <c r="A14" s="39" t="s">
        <v>44</v>
      </c>
      <c r="B14" s="39" t="s">
        <v>701</v>
      </c>
      <c r="C14" s="39" t="s">
        <v>708</v>
      </c>
      <c r="D14" s="39" t="s">
        <v>711</v>
      </c>
      <c r="E14" s="21" t="s">
        <v>704</v>
      </c>
      <c r="F14" s="20">
        <v>1</v>
      </c>
      <c r="G14" s="20">
        <v>17250</v>
      </c>
      <c r="H14" s="20">
        <v>17250</v>
      </c>
    </row>
    <row r="15" ht="33" customHeight="1" spans="1:8">
      <c r="A15" s="39" t="s">
        <v>44</v>
      </c>
      <c r="B15" s="39" t="s">
        <v>701</v>
      </c>
      <c r="C15" s="39" t="s">
        <v>712</v>
      </c>
      <c r="D15" s="39" t="s">
        <v>713</v>
      </c>
      <c r="E15" s="21" t="s">
        <v>516</v>
      </c>
      <c r="F15" s="20">
        <v>20</v>
      </c>
      <c r="G15" s="20">
        <v>2700</v>
      </c>
      <c r="H15" s="20">
        <v>54000</v>
      </c>
    </row>
    <row r="16" ht="33" customHeight="1" spans="1:8">
      <c r="A16" s="39" t="s">
        <v>44</v>
      </c>
      <c r="B16" s="39" t="s">
        <v>701</v>
      </c>
      <c r="C16" s="39" t="s">
        <v>714</v>
      </c>
      <c r="D16" s="39" t="s">
        <v>715</v>
      </c>
      <c r="E16" s="21" t="s">
        <v>516</v>
      </c>
      <c r="F16" s="20">
        <v>1</v>
      </c>
      <c r="G16" s="20">
        <v>2200</v>
      </c>
      <c r="H16" s="20">
        <v>2200</v>
      </c>
    </row>
    <row r="17" ht="33" customHeight="1" spans="1:8">
      <c r="A17" s="39" t="s">
        <v>44</v>
      </c>
      <c r="B17" s="39" t="s">
        <v>701</v>
      </c>
      <c r="C17" s="39" t="s">
        <v>714</v>
      </c>
      <c r="D17" s="39" t="s">
        <v>716</v>
      </c>
      <c r="E17" s="21" t="s">
        <v>516</v>
      </c>
      <c r="F17" s="20">
        <v>1</v>
      </c>
      <c r="G17" s="20">
        <v>1685</v>
      </c>
      <c r="H17" s="20">
        <v>1685</v>
      </c>
    </row>
    <row r="18" ht="33" customHeight="1" spans="1:8">
      <c r="A18" s="39" t="s">
        <v>44</v>
      </c>
      <c r="B18" s="39" t="s">
        <v>701</v>
      </c>
      <c r="C18" s="39" t="s">
        <v>714</v>
      </c>
      <c r="D18" s="39" t="s">
        <v>716</v>
      </c>
      <c r="E18" s="21" t="s">
        <v>516</v>
      </c>
      <c r="F18" s="20">
        <v>24</v>
      </c>
      <c r="G18" s="20">
        <v>2500</v>
      </c>
      <c r="H18" s="20">
        <v>60000</v>
      </c>
    </row>
    <row r="19" ht="33" customHeight="1" spans="1:8">
      <c r="A19" s="39" t="s">
        <v>44</v>
      </c>
      <c r="B19" s="39" t="s">
        <v>701</v>
      </c>
      <c r="C19" s="39" t="s">
        <v>717</v>
      </c>
      <c r="D19" s="39" t="s">
        <v>718</v>
      </c>
      <c r="E19" s="21" t="s">
        <v>704</v>
      </c>
      <c r="F19" s="20">
        <v>1</v>
      </c>
      <c r="G19" s="20">
        <v>20000</v>
      </c>
      <c r="H19" s="20">
        <v>20000</v>
      </c>
    </row>
    <row r="20" ht="33" customHeight="1" spans="1:8">
      <c r="A20" s="39" t="s">
        <v>44</v>
      </c>
      <c r="B20" s="39" t="s">
        <v>701</v>
      </c>
      <c r="C20" s="39" t="s">
        <v>719</v>
      </c>
      <c r="D20" s="39" t="s">
        <v>720</v>
      </c>
      <c r="E20" s="21" t="s">
        <v>704</v>
      </c>
      <c r="F20" s="20">
        <v>1</v>
      </c>
      <c r="G20" s="20">
        <v>12000</v>
      </c>
      <c r="H20" s="20">
        <v>12000</v>
      </c>
    </row>
    <row r="21" ht="33" customHeight="1" spans="1:8">
      <c r="A21" s="39" t="s">
        <v>44</v>
      </c>
      <c r="B21" s="39" t="s">
        <v>701</v>
      </c>
      <c r="C21" s="39" t="s">
        <v>721</v>
      </c>
      <c r="D21" s="39" t="s">
        <v>722</v>
      </c>
      <c r="E21" s="21" t="s">
        <v>704</v>
      </c>
      <c r="F21" s="20">
        <v>20</v>
      </c>
      <c r="G21" s="20">
        <v>4000</v>
      </c>
      <c r="H21" s="20">
        <v>80000</v>
      </c>
    </row>
    <row r="22" ht="33" customHeight="1" spans="1:8">
      <c r="A22" s="39" t="s">
        <v>44</v>
      </c>
      <c r="B22" s="39" t="s">
        <v>701</v>
      </c>
      <c r="C22" s="39" t="s">
        <v>721</v>
      </c>
      <c r="D22" s="39" t="s">
        <v>723</v>
      </c>
      <c r="E22" s="21" t="s">
        <v>704</v>
      </c>
      <c r="F22" s="20">
        <v>1</v>
      </c>
      <c r="G22" s="20">
        <v>38000</v>
      </c>
      <c r="H22" s="20">
        <v>38000</v>
      </c>
    </row>
    <row r="23" ht="33" customHeight="1" spans="1:8">
      <c r="A23" s="39" t="s">
        <v>44</v>
      </c>
      <c r="B23" s="39" t="s">
        <v>701</v>
      </c>
      <c r="C23" s="39" t="s">
        <v>724</v>
      </c>
      <c r="D23" s="39" t="s">
        <v>725</v>
      </c>
      <c r="E23" s="21" t="s">
        <v>704</v>
      </c>
      <c r="F23" s="20">
        <v>1</v>
      </c>
      <c r="G23" s="20">
        <v>50000</v>
      </c>
      <c r="H23" s="20">
        <v>50000</v>
      </c>
    </row>
    <row r="24" ht="33" customHeight="1" spans="1:8">
      <c r="A24" s="39" t="s">
        <v>44</v>
      </c>
      <c r="B24" s="39" t="s">
        <v>701</v>
      </c>
      <c r="C24" s="39" t="s">
        <v>726</v>
      </c>
      <c r="D24" s="39" t="s">
        <v>727</v>
      </c>
      <c r="E24" s="21" t="s">
        <v>503</v>
      </c>
      <c r="F24" s="20">
        <v>1</v>
      </c>
      <c r="G24" s="20">
        <v>24300</v>
      </c>
      <c r="H24" s="20">
        <v>24300</v>
      </c>
    </row>
    <row r="25" ht="33" customHeight="1" spans="1:8">
      <c r="A25" s="39" t="s">
        <v>44</v>
      </c>
      <c r="B25" s="39" t="s">
        <v>701</v>
      </c>
      <c r="C25" s="39" t="s">
        <v>726</v>
      </c>
      <c r="D25" s="39" t="s">
        <v>728</v>
      </c>
      <c r="E25" s="21" t="s">
        <v>704</v>
      </c>
      <c r="F25" s="20">
        <v>10</v>
      </c>
      <c r="G25" s="20">
        <v>5200</v>
      </c>
      <c r="H25" s="20">
        <v>52000</v>
      </c>
    </row>
    <row r="26" ht="33" customHeight="1" spans="1:8">
      <c r="A26" s="39" t="s">
        <v>44</v>
      </c>
      <c r="B26" s="39" t="s">
        <v>701</v>
      </c>
      <c r="C26" s="39" t="s">
        <v>726</v>
      </c>
      <c r="D26" s="39" t="s">
        <v>729</v>
      </c>
      <c r="E26" s="21" t="s">
        <v>503</v>
      </c>
      <c r="F26" s="20">
        <v>1</v>
      </c>
      <c r="G26" s="20">
        <v>6800</v>
      </c>
      <c r="H26" s="20">
        <v>6800</v>
      </c>
    </row>
    <row r="27" ht="33" customHeight="1" spans="1:8">
      <c r="A27" s="39" t="s">
        <v>44</v>
      </c>
      <c r="B27" s="39" t="s">
        <v>701</v>
      </c>
      <c r="C27" s="39" t="s">
        <v>726</v>
      </c>
      <c r="D27" s="39" t="s">
        <v>730</v>
      </c>
      <c r="E27" s="21" t="s">
        <v>503</v>
      </c>
      <c r="F27" s="20">
        <v>1</v>
      </c>
      <c r="G27" s="20">
        <v>8100</v>
      </c>
      <c r="H27" s="20">
        <v>8100</v>
      </c>
    </row>
    <row r="28" ht="33" customHeight="1" spans="1:8">
      <c r="A28" s="39" t="s">
        <v>44</v>
      </c>
      <c r="B28" s="39" t="s">
        <v>701</v>
      </c>
      <c r="C28" s="39" t="s">
        <v>726</v>
      </c>
      <c r="D28" s="39" t="s">
        <v>731</v>
      </c>
      <c r="E28" s="21" t="s">
        <v>503</v>
      </c>
      <c r="F28" s="20">
        <v>1</v>
      </c>
      <c r="G28" s="20">
        <v>2400</v>
      </c>
      <c r="H28" s="20">
        <v>2400</v>
      </c>
    </row>
    <row r="29" ht="33" customHeight="1" spans="1:8">
      <c r="A29" s="39" t="s">
        <v>44</v>
      </c>
      <c r="B29" s="39" t="s">
        <v>701</v>
      </c>
      <c r="C29" s="39" t="s">
        <v>726</v>
      </c>
      <c r="D29" s="39" t="s">
        <v>732</v>
      </c>
      <c r="E29" s="21" t="s">
        <v>704</v>
      </c>
      <c r="F29" s="20">
        <v>2</v>
      </c>
      <c r="G29" s="20">
        <v>40000</v>
      </c>
      <c r="H29" s="20">
        <v>80000</v>
      </c>
    </row>
    <row r="30" ht="33" customHeight="1" spans="1:8">
      <c r="A30" s="39" t="s">
        <v>44</v>
      </c>
      <c r="B30" s="39" t="s">
        <v>701</v>
      </c>
      <c r="C30" s="39" t="s">
        <v>726</v>
      </c>
      <c r="D30" s="39" t="s">
        <v>733</v>
      </c>
      <c r="E30" s="21" t="s">
        <v>503</v>
      </c>
      <c r="F30" s="20">
        <v>1</v>
      </c>
      <c r="G30" s="20">
        <v>5700</v>
      </c>
      <c r="H30" s="20">
        <v>5700</v>
      </c>
    </row>
    <row r="31" ht="33" customHeight="1" spans="1:8">
      <c r="A31" s="39" t="s">
        <v>44</v>
      </c>
      <c r="B31" s="39" t="s">
        <v>701</v>
      </c>
      <c r="C31" s="39" t="s">
        <v>726</v>
      </c>
      <c r="D31" s="39" t="s">
        <v>734</v>
      </c>
      <c r="E31" s="21" t="s">
        <v>503</v>
      </c>
      <c r="F31" s="20">
        <v>4</v>
      </c>
      <c r="G31" s="20">
        <v>1625</v>
      </c>
      <c r="H31" s="20">
        <v>6500</v>
      </c>
    </row>
    <row r="32" ht="33" customHeight="1" spans="1:8">
      <c r="A32" s="39" t="s">
        <v>44</v>
      </c>
      <c r="B32" s="39" t="s">
        <v>701</v>
      </c>
      <c r="C32" s="39" t="s">
        <v>726</v>
      </c>
      <c r="D32" s="39" t="s">
        <v>735</v>
      </c>
      <c r="E32" s="21" t="s">
        <v>503</v>
      </c>
      <c r="F32" s="20">
        <v>1</v>
      </c>
      <c r="G32" s="20">
        <v>1700</v>
      </c>
      <c r="H32" s="20">
        <v>1700</v>
      </c>
    </row>
    <row r="33" ht="33" customHeight="1" spans="1:8">
      <c r="A33" s="39" t="s">
        <v>44</v>
      </c>
      <c r="B33" s="39" t="s">
        <v>701</v>
      </c>
      <c r="C33" s="39" t="s">
        <v>726</v>
      </c>
      <c r="D33" s="39" t="s">
        <v>736</v>
      </c>
      <c r="E33" s="21" t="s">
        <v>503</v>
      </c>
      <c r="F33" s="20">
        <v>1</v>
      </c>
      <c r="G33" s="20">
        <v>3200</v>
      </c>
      <c r="H33" s="20">
        <v>3200</v>
      </c>
    </row>
    <row r="34" ht="33" customHeight="1" spans="1:8">
      <c r="A34" s="39" t="s">
        <v>44</v>
      </c>
      <c r="B34" s="39" t="s">
        <v>701</v>
      </c>
      <c r="C34" s="39" t="s">
        <v>726</v>
      </c>
      <c r="D34" s="39" t="s">
        <v>737</v>
      </c>
      <c r="E34" s="21" t="s">
        <v>503</v>
      </c>
      <c r="F34" s="20">
        <v>1</v>
      </c>
      <c r="G34" s="20">
        <v>4000</v>
      </c>
      <c r="H34" s="20">
        <v>4000</v>
      </c>
    </row>
    <row r="35" ht="33" customHeight="1" spans="1:8">
      <c r="A35" s="39" t="s">
        <v>44</v>
      </c>
      <c r="B35" s="39" t="s">
        <v>701</v>
      </c>
      <c r="C35" s="39" t="s">
        <v>726</v>
      </c>
      <c r="D35" s="39" t="s">
        <v>738</v>
      </c>
      <c r="E35" s="21" t="s">
        <v>503</v>
      </c>
      <c r="F35" s="20">
        <v>1</v>
      </c>
      <c r="G35" s="20">
        <v>1500</v>
      </c>
      <c r="H35" s="20">
        <v>1500</v>
      </c>
    </row>
    <row r="36" ht="33" customHeight="1" spans="1:8">
      <c r="A36" s="39" t="s">
        <v>44</v>
      </c>
      <c r="B36" s="39" t="s">
        <v>701</v>
      </c>
      <c r="C36" s="39" t="s">
        <v>726</v>
      </c>
      <c r="D36" s="39" t="s">
        <v>739</v>
      </c>
      <c r="E36" s="21" t="s">
        <v>503</v>
      </c>
      <c r="F36" s="20">
        <v>1</v>
      </c>
      <c r="G36" s="20">
        <v>1600</v>
      </c>
      <c r="H36" s="20">
        <v>1600</v>
      </c>
    </row>
    <row r="37" ht="33" customHeight="1" spans="1:8">
      <c r="A37" s="39" t="s">
        <v>44</v>
      </c>
      <c r="B37" s="39" t="s">
        <v>701</v>
      </c>
      <c r="C37" s="39" t="s">
        <v>726</v>
      </c>
      <c r="D37" s="39" t="s">
        <v>740</v>
      </c>
      <c r="E37" s="21" t="s">
        <v>503</v>
      </c>
      <c r="F37" s="20">
        <v>2</v>
      </c>
      <c r="G37" s="20">
        <v>2000</v>
      </c>
      <c r="H37" s="20">
        <v>4000</v>
      </c>
    </row>
    <row r="38" ht="33" customHeight="1" spans="1:8">
      <c r="A38" s="39" t="s">
        <v>44</v>
      </c>
      <c r="B38" s="39" t="s">
        <v>701</v>
      </c>
      <c r="C38" s="39" t="s">
        <v>726</v>
      </c>
      <c r="D38" s="39" t="s">
        <v>741</v>
      </c>
      <c r="E38" s="21" t="s">
        <v>503</v>
      </c>
      <c r="F38" s="20">
        <v>1</v>
      </c>
      <c r="G38" s="20">
        <v>2300</v>
      </c>
      <c r="H38" s="20">
        <v>2300</v>
      </c>
    </row>
    <row r="39" ht="33" customHeight="1" spans="1:8">
      <c r="A39" s="39" t="s">
        <v>44</v>
      </c>
      <c r="B39" s="39" t="s">
        <v>701</v>
      </c>
      <c r="C39" s="39" t="s">
        <v>726</v>
      </c>
      <c r="D39" s="39" t="s">
        <v>742</v>
      </c>
      <c r="E39" s="21" t="s">
        <v>503</v>
      </c>
      <c r="F39" s="20">
        <v>2</v>
      </c>
      <c r="G39" s="20">
        <v>1650</v>
      </c>
      <c r="H39" s="20">
        <v>3300</v>
      </c>
    </row>
    <row r="40" ht="33" customHeight="1" spans="1:8">
      <c r="A40" s="39" t="s">
        <v>44</v>
      </c>
      <c r="B40" s="39" t="s">
        <v>701</v>
      </c>
      <c r="C40" s="39" t="s">
        <v>726</v>
      </c>
      <c r="D40" s="39" t="s">
        <v>743</v>
      </c>
      <c r="E40" s="21" t="s">
        <v>503</v>
      </c>
      <c r="F40" s="20">
        <v>1</v>
      </c>
      <c r="G40" s="20">
        <v>3200</v>
      </c>
      <c r="H40" s="20">
        <v>3200</v>
      </c>
    </row>
    <row r="41" ht="33" customHeight="1" spans="1:8">
      <c r="A41" s="39" t="s">
        <v>44</v>
      </c>
      <c r="B41" s="39" t="s">
        <v>701</v>
      </c>
      <c r="C41" s="39" t="s">
        <v>726</v>
      </c>
      <c r="D41" s="39" t="s">
        <v>744</v>
      </c>
      <c r="E41" s="21" t="s">
        <v>503</v>
      </c>
      <c r="F41" s="20">
        <v>1</v>
      </c>
      <c r="G41" s="20">
        <v>4000</v>
      </c>
      <c r="H41" s="20">
        <v>4000</v>
      </c>
    </row>
    <row r="42" ht="33" customHeight="1" spans="1:8">
      <c r="A42" s="39" t="s">
        <v>44</v>
      </c>
      <c r="B42" s="39" t="s">
        <v>701</v>
      </c>
      <c r="C42" s="39" t="s">
        <v>726</v>
      </c>
      <c r="D42" s="39" t="s">
        <v>745</v>
      </c>
      <c r="E42" s="21" t="s">
        <v>503</v>
      </c>
      <c r="F42" s="20">
        <v>1</v>
      </c>
      <c r="G42" s="20">
        <v>1900</v>
      </c>
      <c r="H42" s="20">
        <v>1900</v>
      </c>
    </row>
    <row r="43" ht="33" customHeight="1" spans="1:8">
      <c r="A43" s="39" t="s">
        <v>44</v>
      </c>
      <c r="B43" s="39" t="s">
        <v>701</v>
      </c>
      <c r="C43" s="39" t="s">
        <v>726</v>
      </c>
      <c r="D43" s="39" t="s">
        <v>746</v>
      </c>
      <c r="E43" s="21" t="s">
        <v>503</v>
      </c>
      <c r="F43" s="20">
        <v>1</v>
      </c>
      <c r="G43" s="20">
        <v>3000</v>
      </c>
      <c r="H43" s="20">
        <v>3000</v>
      </c>
    </row>
    <row r="44" ht="33" customHeight="1" spans="1:8">
      <c r="A44" s="39" t="s">
        <v>44</v>
      </c>
      <c r="B44" s="39" t="s">
        <v>701</v>
      </c>
      <c r="C44" s="39" t="s">
        <v>726</v>
      </c>
      <c r="D44" s="39" t="s">
        <v>747</v>
      </c>
      <c r="E44" s="21" t="s">
        <v>704</v>
      </c>
      <c r="F44" s="20">
        <v>10</v>
      </c>
      <c r="G44" s="20">
        <v>4200</v>
      </c>
      <c r="H44" s="20">
        <v>42000</v>
      </c>
    </row>
    <row r="45" ht="33" customHeight="1" spans="1:8">
      <c r="A45" s="39" t="s">
        <v>44</v>
      </c>
      <c r="B45" s="39" t="s">
        <v>701</v>
      </c>
      <c r="C45" s="39" t="s">
        <v>726</v>
      </c>
      <c r="D45" s="39" t="s">
        <v>748</v>
      </c>
      <c r="E45" s="21" t="s">
        <v>503</v>
      </c>
      <c r="F45" s="20">
        <v>4</v>
      </c>
      <c r="G45" s="20">
        <v>25000</v>
      </c>
      <c r="H45" s="20">
        <v>100000</v>
      </c>
    </row>
    <row r="46" ht="33" customHeight="1" spans="1:8">
      <c r="A46" s="39" t="s">
        <v>44</v>
      </c>
      <c r="B46" s="39" t="s">
        <v>701</v>
      </c>
      <c r="C46" s="39" t="s">
        <v>726</v>
      </c>
      <c r="D46" s="39" t="s">
        <v>749</v>
      </c>
      <c r="E46" s="21" t="s">
        <v>503</v>
      </c>
      <c r="F46" s="20">
        <v>6</v>
      </c>
      <c r="G46" s="20">
        <v>12500</v>
      </c>
      <c r="H46" s="20">
        <v>75000</v>
      </c>
    </row>
    <row r="47" ht="33" customHeight="1" spans="1:8">
      <c r="A47" s="39" t="s">
        <v>44</v>
      </c>
      <c r="B47" s="39" t="s">
        <v>701</v>
      </c>
      <c r="C47" s="39" t="s">
        <v>726</v>
      </c>
      <c r="D47" s="39" t="s">
        <v>750</v>
      </c>
      <c r="E47" s="21" t="s">
        <v>503</v>
      </c>
      <c r="F47" s="20">
        <v>6</v>
      </c>
      <c r="G47" s="20">
        <v>13500</v>
      </c>
      <c r="H47" s="20">
        <v>81000</v>
      </c>
    </row>
    <row r="48" ht="33" customHeight="1" spans="1:8">
      <c r="A48" s="39" t="s">
        <v>44</v>
      </c>
      <c r="B48" s="39" t="s">
        <v>701</v>
      </c>
      <c r="C48" s="39" t="s">
        <v>726</v>
      </c>
      <c r="D48" s="39" t="s">
        <v>751</v>
      </c>
      <c r="E48" s="21" t="s">
        <v>503</v>
      </c>
      <c r="F48" s="20">
        <v>1</v>
      </c>
      <c r="G48" s="20">
        <v>3100</v>
      </c>
      <c r="H48" s="20">
        <v>3100</v>
      </c>
    </row>
    <row r="49" ht="33" customHeight="1" spans="1:8">
      <c r="A49" s="39" t="s">
        <v>44</v>
      </c>
      <c r="B49" s="39" t="s">
        <v>701</v>
      </c>
      <c r="C49" s="39" t="s">
        <v>726</v>
      </c>
      <c r="D49" s="39" t="s">
        <v>752</v>
      </c>
      <c r="E49" s="21" t="s">
        <v>704</v>
      </c>
      <c r="F49" s="20">
        <v>10</v>
      </c>
      <c r="G49" s="20">
        <v>3500</v>
      </c>
      <c r="H49" s="20">
        <v>35000</v>
      </c>
    </row>
    <row r="50" ht="33" customHeight="1" spans="1:8">
      <c r="A50" s="39" t="s">
        <v>44</v>
      </c>
      <c r="B50" s="39" t="s">
        <v>701</v>
      </c>
      <c r="C50" s="39" t="s">
        <v>726</v>
      </c>
      <c r="D50" s="39" t="s">
        <v>753</v>
      </c>
      <c r="E50" s="21" t="s">
        <v>704</v>
      </c>
      <c r="F50" s="20">
        <v>5</v>
      </c>
      <c r="G50" s="20">
        <v>7000</v>
      </c>
      <c r="H50" s="20">
        <v>35000</v>
      </c>
    </row>
    <row r="51" ht="33" customHeight="1" spans="1:8">
      <c r="A51" s="39" t="s">
        <v>44</v>
      </c>
      <c r="B51" s="39" t="s">
        <v>701</v>
      </c>
      <c r="C51" s="39" t="s">
        <v>726</v>
      </c>
      <c r="D51" s="39" t="s">
        <v>754</v>
      </c>
      <c r="E51" s="21" t="s">
        <v>704</v>
      </c>
      <c r="F51" s="20">
        <v>1</v>
      </c>
      <c r="G51" s="20">
        <v>80000</v>
      </c>
      <c r="H51" s="20">
        <v>80000</v>
      </c>
    </row>
    <row r="52" ht="33" customHeight="1" spans="1:8">
      <c r="A52" s="39" t="s">
        <v>44</v>
      </c>
      <c r="B52" s="39" t="s">
        <v>701</v>
      </c>
      <c r="C52" s="39" t="s">
        <v>726</v>
      </c>
      <c r="D52" s="39" t="s">
        <v>755</v>
      </c>
      <c r="E52" s="21" t="s">
        <v>503</v>
      </c>
      <c r="F52" s="20">
        <v>1</v>
      </c>
      <c r="G52" s="20">
        <v>50000</v>
      </c>
      <c r="H52" s="20">
        <v>50000</v>
      </c>
    </row>
    <row r="53" ht="33" customHeight="1" spans="1:8">
      <c r="A53" s="39" t="s">
        <v>44</v>
      </c>
      <c r="B53" s="39" t="s">
        <v>701</v>
      </c>
      <c r="C53" s="39" t="s">
        <v>726</v>
      </c>
      <c r="D53" s="39" t="s">
        <v>756</v>
      </c>
      <c r="E53" s="21" t="s">
        <v>503</v>
      </c>
      <c r="F53" s="20">
        <v>1</v>
      </c>
      <c r="G53" s="20">
        <v>3000</v>
      </c>
      <c r="H53" s="20">
        <v>3000</v>
      </c>
    </row>
    <row r="54" ht="33" customHeight="1" spans="1:8">
      <c r="A54" s="39" t="s">
        <v>44</v>
      </c>
      <c r="B54" s="39" t="s">
        <v>701</v>
      </c>
      <c r="C54" s="39" t="s">
        <v>726</v>
      </c>
      <c r="D54" s="39" t="s">
        <v>757</v>
      </c>
      <c r="E54" s="21" t="s">
        <v>503</v>
      </c>
      <c r="F54" s="20">
        <v>1</v>
      </c>
      <c r="G54" s="20">
        <v>17000</v>
      </c>
      <c r="H54" s="20">
        <v>17000</v>
      </c>
    </row>
    <row r="55" ht="33" customHeight="1" spans="1:8">
      <c r="A55" s="39" t="s">
        <v>44</v>
      </c>
      <c r="B55" s="39" t="s">
        <v>701</v>
      </c>
      <c r="C55" s="39" t="s">
        <v>726</v>
      </c>
      <c r="D55" s="39" t="s">
        <v>758</v>
      </c>
      <c r="E55" s="21" t="s">
        <v>503</v>
      </c>
      <c r="F55" s="20">
        <v>1</v>
      </c>
      <c r="G55" s="20">
        <v>11000</v>
      </c>
      <c r="H55" s="20">
        <v>11000</v>
      </c>
    </row>
    <row r="56" ht="33" customHeight="1" spans="1:8">
      <c r="A56" s="39" t="s">
        <v>44</v>
      </c>
      <c r="B56" s="39" t="s">
        <v>701</v>
      </c>
      <c r="C56" s="39" t="s">
        <v>726</v>
      </c>
      <c r="D56" s="39" t="s">
        <v>759</v>
      </c>
      <c r="E56" s="21" t="s">
        <v>503</v>
      </c>
      <c r="F56" s="20">
        <v>1</v>
      </c>
      <c r="G56" s="20">
        <v>30000</v>
      </c>
      <c r="H56" s="20">
        <v>30000</v>
      </c>
    </row>
    <row r="57" ht="33" customHeight="1" spans="1:8">
      <c r="A57" s="39" t="s">
        <v>44</v>
      </c>
      <c r="B57" s="39" t="s">
        <v>701</v>
      </c>
      <c r="C57" s="39" t="s">
        <v>726</v>
      </c>
      <c r="D57" s="39" t="s">
        <v>760</v>
      </c>
      <c r="E57" s="21" t="s">
        <v>503</v>
      </c>
      <c r="F57" s="20">
        <v>1</v>
      </c>
      <c r="G57" s="20">
        <v>142000</v>
      </c>
      <c r="H57" s="20">
        <v>142000</v>
      </c>
    </row>
    <row r="58" ht="33" customHeight="1" spans="1:8">
      <c r="A58" s="39" t="s">
        <v>44</v>
      </c>
      <c r="B58" s="39" t="s">
        <v>701</v>
      </c>
      <c r="C58" s="39" t="s">
        <v>726</v>
      </c>
      <c r="D58" s="39" t="s">
        <v>761</v>
      </c>
      <c r="E58" s="21" t="s">
        <v>503</v>
      </c>
      <c r="F58" s="20">
        <v>1</v>
      </c>
      <c r="G58" s="20">
        <v>15000</v>
      </c>
      <c r="H58" s="20">
        <v>15000</v>
      </c>
    </row>
    <row r="59" ht="33" customHeight="1" spans="1:8">
      <c r="A59" s="39" t="s">
        <v>44</v>
      </c>
      <c r="B59" s="39" t="s">
        <v>701</v>
      </c>
      <c r="C59" s="39" t="s">
        <v>726</v>
      </c>
      <c r="D59" s="39" t="s">
        <v>762</v>
      </c>
      <c r="E59" s="21" t="s">
        <v>503</v>
      </c>
      <c r="F59" s="20">
        <v>1</v>
      </c>
      <c r="G59" s="20">
        <v>6600</v>
      </c>
      <c r="H59" s="20">
        <v>6600</v>
      </c>
    </row>
    <row r="60" ht="33" customHeight="1" spans="1:8">
      <c r="A60" s="39" t="s">
        <v>44</v>
      </c>
      <c r="B60" s="39" t="s">
        <v>701</v>
      </c>
      <c r="C60" s="39" t="s">
        <v>726</v>
      </c>
      <c r="D60" s="39" t="s">
        <v>763</v>
      </c>
      <c r="E60" s="21" t="s">
        <v>503</v>
      </c>
      <c r="F60" s="20">
        <v>1</v>
      </c>
      <c r="G60" s="20">
        <v>11000</v>
      </c>
      <c r="H60" s="20">
        <v>11000</v>
      </c>
    </row>
    <row r="61" ht="33" customHeight="1" spans="1:8">
      <c r="A61" s="39" t="s">
        <v>44</v>
      </c>
      <c r="B61" s="39" t="s">
        <v>701</v>
      </c>
      <c r="C61" s="39" t="s">
        <v>726</v>
      </c>
      <c r="D61" s="39" t="s">
        <v>764</v>
      </c>
      <c r="E61" s="21" t="s">
        <v>704</v>
      </c>
      <c r="F61" s="20">
        <v>2</v>
      </c>
      <c r="G61" s="20">
        <v>16500</v>
      </c>
      <c r="H61" s="20">
        <v>33000</v>
      </c>
    </row>
    <row r="62" ht="33" customHeight="1" spans="1:8">
      <c r="A62" s="39" t="s">
        <v>44</v>
      </c>
      <c r="B62" s="39" t="s">
        <v>701</v>
      </c>
      <c r="C62" s="39" t="s">
        <v>726</v>
      </c>
      <c r="D62" s="39" t="s">
        <v>765</v>
      </c>
      <c r="E62" s="21" t="s">
        <v>704</v>
      </c>
      <c r="F62" s="20">
        <v>1</v>
      </c>
      <c r="G62" s="20">
        <v>35000</v>
      </c>
      <c r="H62" s="20">
        <v>35000</v>
      </c>
    </row>
    <row r="63" ht="33" customHeight="1" spans="1:8">
      <c r="A63" s="39" t="s">
        <v>44</v>
      </c>
      <c r="B63" s="39" t="s">
        <v>701</v>
      </c>
      <c r="C63" s="39" t="s">
        <v>726</v>
      </c>
      <c r="D63" s="39" t="s">
        <v>766</v>
      </c>
      <c r="E63" s="21" t="s">
        <v>503</v>
      </c>
      <c r="F63" s="20">
        <v>1</v>
      </c>
      <c r="G63" s="20">
        <v>22000</v>
      </c>
      <c r="H63" s="20">
        <v>22000</v>
      </c>
    </row>
    <row r="64" ht="33" customHeight="1" spans="1:8">
      <c r="A64" s="39" t="s">
        <v>44</v>
      </c>
      <c r="B64" s="39" t="s">
        <v>701</v>
      </c>
      <c r="C64" s="39" t="s">
        <v>726</v>
      </c>
      <c r="D64" s="39" t="s">
        <v>767</v>
      </c>
      <c r="E64" s="21" t="s">
        <v>503</v>
      </c>
      <c r="F64" s="20">
        <v>2</v>
      </c>
      <c r="G64" s="20">
        <v>3500</v>
      </c>
      <c r="H64" s="20">
        <v>7000</v>
      </c>
    </row>
    <row r="65" ht="33" customHeight="1" spans="1:8">
      <c r="A65" s="39" t="s">
        <v>44</v>
      </c>
      <c r="B65" s="39" t="s">
        <v>701</v>
      </c>
      <c r="C65" s="39" t="s">
        <v>726</v>
      </c>
      <c r="D65" s="39" t="s">
        <v>768</v>
      </c>
      <c r="E65" s="21" t="s">
        <v>503</v>
      </c>
      <c r="F65" s="20">
        <v>1</v>
      </c>
      <c r="G65" s="20">
        <v>3300</v>
      </c>
      <c r="H65" s="20">
        <v>3300</v>
      </c>
    </row>
    <row r="66" ht="33" customHeight="1" spans="1:8">
      <c r="A66" s="39" t="s">
        <v>44</v>
      </c>
      <c r="B66" s="39" t="s">
        <v>701</v>
      </c>
      <c r="C66" s="39" t="s">
        <v>726</v>
      </c>
      <c r="D66" s="39" t="s">
        <v>769</v>
      </c>
      <c r="E66" s="21" t="s">
        <v>503</v>
      </c>
      <c r="F66" s="20">
        <v>1</v>
      </c>
      <c r="G66" s="20">
        <v>4000</v>
      </c>
      <c r="H66" s="20">
        <v>4000</v>
      </c>
    </row>
    <row r="67" ht="33" customHeight="1" spans="1:8">
      <c r="A67" s="39" t="s">
        <v>44</v>
      </c>
      <c r="B67" s="39" t="s">
        <v>701</v>
      </c>
      <c r="C67" s="39" t="s">
        <v>726</v>
      </c>
      <c r="D67" s="39" t="s">
        <v>770</v>
      </c>
      <c r="E67" s="21" t="s">
        <v>503</v>
      </c>
      <c r="F67" s="20">
        <v>1</v>
      </c>
      <c r="G67" s="20">
        <v>6500</v>
      </c>
      <c r="H67" s="20">
        <v>6500</v>
      </c>
    </row>
    <row r="68" ht="33" customHeight="1" spans="1:8">
      <c r="A68" s="39" t="s">
        <v>44</v>
      </c>
      <c r="B68" s="39" t="s">
        <v>701</v>
      </c>
      <c r="C68" s="39" t="s">
        <v>726</v>
      </c>
      <c r="D68" s="39" t="s">
        <v>771</v>
      </c>
      <c r="E68" s="21" t="s">
        <v>503</v>
      </c>
      <c r="F68" s="20">
        <v>1</v>
      </c>
      <c r="G68" s="20">
        <v>13000</v>
      </c>
      <c r="H68" s="20">
        <v>13000</v>
      </c>
    </row>
    <row r="69" ht="33" customHeight="1" spans="1:8">
      <c r="A69" s="39" t="s">
        <v>44</v>
      </c>
      <c r="B69" s="39" t="s">
        <v>701</v>
      </c>
      <c r="C69" s="39" t="s">
        <v>726</v>
      </c>
      <c r="D69" s="39" t="s">
        <v>772</v>
      </c>
      <c r="E69" s="21" t="s">
        <v>503</v>
      </c>
      <c r="F69" s="20">
        <v>1</v>
      </c>
      <c r="G69" s="20">
        <v>34000</v>
      </c>
      <c r="H69" s="20">
        <v>34000</v>
      </c>
    </row>
    <row r="70" ht="33" customHeight="1" spans="1:8">
      <c r="A70" s="39" t="s">
        <v>44</v>
      </c>
      <c r="B70" s="39" t="s">
        <v>701</v>
      </c>
      <c r="C70" s="39" t="s">
        <v>726</v>
      </c>
      <c r="D70" s="39" t="s">
        <v>773</v>
      </c>
      <c r="E70" s="21" t="s">
        <v>503</v>
      </c>
      <c r="F70" s="20">
        <v>1</v>
      </c>
      <c r="G70" s="20">
        <v>237800</v>
      </c>
      <c r="H70" s="20">
        <v>237800</v>
      </c>
    </row>
    <row r="71" ht="33" customHeight="1" spans="1:8">
      <c r="A71" s="39" t="s">
        <v>44</v>
      </c>
      <c r="B71" s="39" t="s">
        <v>701</v>
      </c>
      <c r="C71" s="39" t="s">
        <v>726</v>
      </c>
      <c r="D71" s="39" t="s">
        <v>774</v>
      </c>
      <c r="E71" s="21" t="s">
        <v>503</v>
      </c>
      <c r="F71" s="20">
        <v>1</v>
      </c>
      <c r="G71" s="20">
        <v>2200</v>
      </c>
      <c r="H71" s="20">
        <v>2200</v>
      </c>
    </row>
    <row r="72" ht="33" customHeight="1" spans="1:8">
      <c r="A72" s="39" t="s">
        <v>44</v>
      </c>
      <c r="B72" s="39" t="s">
        <v>701</v>
      </c>
      <c r="C72" s="39" t="s">
        <v>726</v>
      </c>
      <c r="D72" s="39" t="s">
        <v>775</v>
      </c>
      <c r="E72" s="21" t="s">
        <v>503</v>
      </c>
      <c r="F72" s="20">
        <v>1</v>
      </c>
      <c r="G72" s="20">
        <v>5600</v>
      </c>
      <c r="H72" s="20">
        <v>5600</v>
      </c>
    </row>
    <row r="73" ht="33" customHeight="1" spans="1:8">
      <c r="A73" s="39" t="s">
        <v>44</v>
      </c>
      <c r="B73" s="39" t="s">
        <v>701</v>
      </c>
      <c r="C73" s="39" t="s">
        <v>726</v>
      </c>
      <c r="D73" s="39" t="s">
        <v>776</v>
      </c>
      <c r="E73" s="21" t="s">
        <v>704</v>
      </c>
      <c r="F73" s="20">
        <v>1</v>
      </c>
      <c r="G73" s="20">
        <v>6000</v>
      </c>
      <c r="H73" s="20">
        <v>6000</v>
      </c>
    </row>
    <row r="74" ht="33" customHeight="1" spans="1:8">
      <c r="A74" s="39" t="s">
        <v>44</v>
      </c>
      <c r="B74" s="39" t="s">
        <v>701</v>
      </c>
      <c r="C74" s="39" t="s">
        <v>726</v>
      </c>
      <c r="D74" s="39" t="s">
        <v>777</v>
      </c>
      <c r="E74" s="21" t="s">
        <v>503</v>
      </c>
      <c r="F74" s="20">
        <v>1</v>
      </c>
      <c r="G74" s="20">
        <v>6500</v>
      </c>
      <c r="H74" s="20">
        <v>6500</v>
      </c>
    </row>
    <row r="75" ht="33" customHeight="1" spans="1:8">
      <c r="A75" s="39" t="s">
        <v>44</v>
      </c>
      <c r="B75" s="39" t="s">
        <v>701</v>
      </c>
      <c r="C75" s="39" t="s">
        <v>726</v>
      </c>
      <c r="D75" s="39" t="s">
        <v>778</v>
      </c>
      <c r="E75" s="21" t="s">
        <v>503</v>
      </c>
      <c r="F75" s="20">
        <v>1</v>
      </c>
      <c r="G75" s="20">
        <v>28000</v>
      </c>
      <c r="H75" s="20">
        <v>28000</v>
      </c>
    </row>
    <row r="76" ht="33" customHeight="1" spans="1:8">
      <c r="A76" s="39" t="s">
        <v>44</v>
      </c>
      <c r="B76" s="39" t="s">
        <v>701</v>
      </c>
      <c r="C76" s="39" t="s">
        <v>726</v>
      </c>
      <c r="D76" s="39" t="s">
        <v>779</v>
      </c>
      <c r="E76" s="21" t="s">
        <v>503</v>
      </c>
      <c r="F76" s="20">
        <v>1</v>
      </c>
      <c r="G76" s="20">
        <v>6600</v>
      </c>
      <c r="H76" s="20">
        <v>6600</v>
      </c>
    </row>
    <row r="77" ht="33" customHeight="1" spans="1:8">
      <c r="A77" s="39" t="s">
        <v>44</v>
      </c>
      <c r="B77" s="39" t="s">
        <v>701</v>
      </c>
      <c r="C77" s="39" t="s">
        <v>726</v>
      </c>
      <c r="D77" s="39" t="s">
        <v>780</v>
      </c>
      <c r="E77" s="21" t="s">
        <v>503</v>
      </c>
      <c r="F77" s="20">
        <v>1</v>
      </c>
      <c r="G77" s="20">
        <v>9000</v>
      </c>
      <c r="H77" s="20">
        <v>9000</v>
      </c>
    </row>
    <row r="78" ht="33" customHeight="1" spans="1:8">
      <c r="A78" s="39" t="s">
        <v>44</v>
      </c>
      <c r="B78" s="39" t="s">
        <v>701</v>
      </c>
      <c r="C78" s="39" t="s">
        <v>726</v>
      </c>
      <c r="D78" s="39" t="s">
        <v>781</v>
      </c>
      <c r="E78" s="21" t="s">
        <v>503</v>
      </c>
      <c r="F78" s="20">
        <v>1</v>
      </c>
      <c r="G78" s="20">
        <v>38000</v>
      </c>
      <c r="H78" s="20">
        <v>38000</v>
      </c>
    </row>
    <row r="79" ht="33" customHeight="1" spans="1:8">
      <c r="A79" s="39" t="s">
        <v>44</v>
      </c>
      <c r="B79" s="39" t="s">
        <v>701</v>
      </c>
      <c r="C79" s="39" t="s">
        <v>726</v>
      </c>
      <c r="D79" s="39" t="s">
        <v>782</v>
      </c>
      <c r="E79" s="21" t="s">
        <v>503</v>
      </c>
      <c r="F79" s="20">
        <v>1</v>
      </c>
      <c r="G79" s="20">
        <v>16000</v>
      </c>
      <c r="H79" s="20">
        <v>16000</v>
      </c>
    </row>
    <row r="80" ht="33" customHeight="1" spans="1:8">
      <c r="A80" s="39" t="s">
        <v>44</v>
      </c>
      <c r="B80" s="39" t="s">
        <v>701</v>
      </c>
      <c r="C80" s="39" t="s">
        <v>726</v>
      </c>
      <c r="D80" s="39" t="s">
        <v>783</v>
      </c>
      <c r="E80" s="21" t="s">
        <v>503</v>
      </c>
      <c r="F80" s="20">
        <v>1</v>
      </c>
      <c r="G80" s="20">
        <v>7300</v>
      </c>
      <c r="H80" s="20">
        <v>7300</v>
      </c>
    </row>
    <row r="81" ht="33" customHeight="1" spans="1:8">
      <c r="A81" s="39" t="s">
        <v>44</v>
      </c>
      <c r="B81" s="39" t="s">
        <v>701</v>
      </c>
      <c r="C81" s="39" t="s">
        <v>726</v>
      </c>
      <c r="D81" s="39" t="s">
        <v>784</v>
      </c>
      <c r="E81" s="21" t="s">
        <v>503</v>
      </c>
      <c r="F81" s="20">
        <v>1</v>
      </c>
      <c r="G81" s="20">
        <v>6000</v>
      </c>
      <c r="H81" s="20">
        <v>6000</v>
      </c>
    </row>
    <row r="82" ht="33" customHeight="1" spans="1:8">
      <c r="A82" s="39" t="s">
        <v>44</v>
      </c>
      <c r="B82" s="39" t="s">
        <v>701</v>
      </c>
      <c r="C82" s="39" t="s">
        <v>726</v>
      </c>
      <c r="D82" s="39" t="s">
        <v>785</v>
      </c>
      <c r="E82" s="21" t="s">
        <v>704</v>
      </c>
      <c r="F82" s="20">
        <v>1</v>
      </c>
      <c r="G82" s="20">
        <v>7600</v>
      </c>
      <c r="H82" s="20">
        <v>7600</v>
      </c>
    </row>
    <row r="83" ht="33" customHeight="1" spans="1:8">
      <c r="A83" s="39" t="s">
        <v>44</v>
      </c>
      <c r="B83" s="39" t="s">
        <v>701</v>
      </c>
      <c r="C83" s="39" t="s">
        <v>726</v>
      </c>
      <c r="D83" s="39" t="s">
        <v>786</v>
      </c>
      <c r="E83" s="21" t="s">
        <v>503</v>
      </c>
      <c r="F83" s="20">
        <v>1</v>
      </c>
      <c r="G83" s="20">
        <v>2000</v>
      </c>
      <c r="H83" s="20">
        <v>2000</v>
      </c>
    </row>
    <row r="84" ht="33" customHeight="1" spans="1:8">
      <c r="A84" s="39" t="s">
        <v>44</v>
      </c>
      <c r="B84" s="39" t="s">
        <v>701</v>
      </c>
      <c r="C84" s="39" t="s">
        <v>726</v>
      </c>
      <c r="D84" s="39" t="s">
        <v>787</v>
      </c>
      <c r="E84" s="21" t="s">
        <v>503</v>
      </c>
      <c r="F84" s="20">
        <v>1</v>
      </c>
      <c r="G84" s="20">
        <v>23000</v>
      </c>
      <c r="H84" s="20">
        <v>23000</v>
      </c>
    </row>
    <row r="85" ht="33" customHeight="1" spans="1:8">
      <c r="A85" s="39" t="s">
        <v>44</v>
      </c>
      <c r="B85" s="39" t="s">
        <v>701</v>
      </c>
      <c r="C85" s="39" t="s">
        <v>726</v>
      </c>
      <c r="D85" s="39" t="s">
        <v>788</v>
      </c>
      <c r="E85" s="21" t="s">
        <v>503</v>
      </c>
      <c r="F85" s="20">
        <v>1</v>
      </c>
      <c r="G85" s="20">
        <v>7300</v>
      </c>
      <c r="H85" s="20">
        <v>7300</v>
      </c>
    </row>
    <row r="86" ht="33" customHeight="1" spans="1:8">
      <c r="A86" s="39" t="s">
        <v>44</v>
      </c>
      <c r="B86" s="39" t="s">
        <v>701</v>
      </c>
      <c r="C86" s="39" t="s">
        <v>726</v>
      </c>
      <c r="D86" s="39" t="s">
        <v>789</v>
      </c>
      <c r="E86" s="21" t="s">
        <v>503</v>
      </c>
      <c r="F86" s="20">
        <v>1</v>
      </c>
      <c r="G86" s="20">
        <v>25300</v>
      </c>
      <c r="H86" s="20">
        <v>25300</v>
      </c>
    </row>
    <row r="87" ht="33" customHeight="1" spans="1:8">
      <c r="A87" s="39" t="s">
        <v>44</v>
      </c>
      <c r="B87" s="39" t="s">
        <v>701</v>
      </c>
      <c r="C87" s="39" t="s">
        <v>726</v>
      </c>
      <c r="D87" s="39" t="s">
        <v>790</v>
      </c>
      <c r="E87" s="21" t="s">
        <v>503</v>
      </c>
      <c r="F87" s="20">
        <v>1</v>
      </c>
      <c r="G87" s="20">
        <v>2700</v>
      </c>
      <c r="H87" s="20">
        <v>2700</v>
      </c>
    </row>
    <row r="88" ht="33" customHeight="1" spans="1:8">
      <c r="A88" s="39" t="s">
        <v>44</v>
      </c>
      <c r="B88" s="39" t="s">
        <v>701</v>
      </c>
      <c r="C88" s="39" t="s">
        <v>726</v>
      </c>
      <c r="D88" s="39" t="s">
        <v>791</v>
      </c>
      <c r="E88" s="21" t="s">
        <v>503</v>
      </c>
      <c r="F88" s="20">
        <v>1</v>
      </c>
      <c r="G88" s="20">
        <v>6700</v>
      </c>
      <c r="H88" s="20">
        <v>6700</v>
      </c>
    </row>
    <row r="89" ht="33" customHeight="1" spans="1:8">
      <c r="A89" s="39" t="s">
        <v>44</v>
      </c>
      <c r="B89" s="39" t="s">
        <v>701</v>
      </c>
      <c r="C89" s="39" t="s">
        <v>726</v>
      </c>
      <c r="D89" s="39" t="s">
        <v>792</v>
      </c>
      <c r="E89" s="21" t="s">
        <v>503</v>
      </c>
      <c r="F89" s="20">
        <v>1</v>
      </c>
      <c r="G89" s="20">
        <v>25000</v>
      </c>
      <c r="H89" s="20">
        <v>25000</v>
      </c>
    </row>
    <row r="90" ht="33" customHeight="1" spans="1:8">
      <c r="A90" s="39" t="s">
        <v>44</v>
      </c>
      <c r="B90" s="39" t="s">
        <v>701</v>
      </c>
      <c r="C90" s="39" t="s">
        <v>726</v>
      </c>
      <c r="D90" s="39" t="s">
        <v>793</v>
      </c>
      <c r="E90" s="21" t="s">
        <v>503</v>
      </c>
      <c r="F90" s="20">
        <v>1</v>
      </c>
      <c r="G90" s="20">
        <v>11000</v>
      </c>
      <c r="H90" s="20">
        <v>11000</v>
      </c>
    </row>
    <row r="91" ht="33" customHeight="1" spans="1:8">
      <c r="A91" s="39" t="s">
        <v>44</v>
      </c>
      <c r="B91" s="39" t="s">
        <v>701</v>
      </c>
      <c r="C91" s="39" t="s">
        <v>726</v>
      </c>
      <c r="D91" s="39" t="s">
        <v>794</v>
      </c>
      <c r="E91" s="21" t="s">
        <v>704</v>
      </c>
      <c r="F91" s="20">
        <v>2</v>
      </c>
      <c r="G91" s="20">
        <v>10000</v>
      </c>
      <c r="H91" s="20">
        <v>20000</v>
      </c>
    </row>
    <row r="92" ht="33" customHeight="1" spans="1:8">
      <c r="A92" s="39" t="s">
        <v>44</v>
      </c>
      <c r="B92" s="39" t="s">
        <v>701</v>
      </c>
      <c r="C92" s="39" t="s">
        <v>726</v>
      </c>
      <c r="D92" s="39" t="s">
        <v>795</v>
      </c>
      <c r="E92" s="21" t="s">
        <v>704</v>
      </c>
      <c r="F92" s="20">
        <v>2</v>
      </c>
      <c r="G92" s="20">
        <v>6500</v>
      </c>
      <c r="H92" s="20">
        <v>13000</v>
      </c>
    </row>
    <row r="93" ht="33" customHeight="1" spans="1:8">
      <c r="A93" s="39" t="s">
        <v>44</v>
      </c>
      <c r="B93" s="39" t="s">
        <v>701</v>
      </c>
      <c r="C93" s="39" t="s">
        <v>726</v>
      </c>
      <c r="D93" s="39" t="s">
        <v>796</v>
      </c>
      <c r="E93" s="21" t="s">
        <v>503</v>
      </c>
      <c r="F93" s="20">
        <v>1</v>
      </c>
      <c r="G93" s="20">
        <v>2200</v>
      </c>
      <c r="H93" s="20">
        <v>2200</v>
      </c>
    </row>
    <row r="94" ht="33" customHeight="1" spans="1:8">
      <c r="A94" s="39" t="s">
        <v>44</v>
      </c>
      <c r="B94" s="39" t="s">
        <v>701</v>
      </c>
      <c r="C94" s="39" t="s">
        <v>726</v>
      </c>
      <c r="D94" s="39" t="s">
        <v>797</v>
      </c>
      <c r="E94" s="21" t="s">
        <v>503</v>
      </c>
      <c r="F94" s="20">
        <v>1</v>
      </c>
      <c r="G94" s="20">
        <v>48000</v>
      </c>
      <c r="H94" s="20">
        <v>48000</v>
      </c>
    </row>
    <row r="95" ht="33" customHeight="1" spans="1:8">
      <c r="A95" s="39" t="s">
        <v>44</v>
      </c>
      <c r="B95" s="39" t="s">
        <v>701</v>
      </c>
      <c r="C95" s="39" t="s">
        <v>726</v>
      </c>
      <c r="D95" s="39" t="s">
        <v>798</v>
      </c>
      <c r="E95" s="21" t="s">
        <v>704</v>
      </c>
      <c r="F95" s="20">
        <v>1</v>
      </c>
      <c r="G95" s="20">
        <v>5000</v>
      </c>
      <c r="H95" s="20">
        <v>5000</v>
      </c>
    </row>
    <row r="96" ht="33" customHeight="1" spans="1:8">
      <c r="A96" s="39" t="s">
        <v>44</v>
      </c>
      <c r="B96" s="39" t="s">
        <v>701</v>
      </c>
      <c r="C96" s="39" t="s">
        <v>726</v>
      </c>
      <c r="D96" s="39" t="s">
        <v>799</v>
      </c>
      <c r="E96" s="21" t="s">
        <v>704</v>
      </c>
      <c r="F96" s="20">
        <v>30</v>
      </c>
      <c r="G96" s="20">
        <v>2800</v>
      </c>
      <c r="H96" s="20">
        <v>84000</v>
      </c>
    </row>
    <row r="97" ht="33" customHeight="1" spans="1:8">
      <c r="A97" s="39" t="s">
        <v>44</v>
      </c>
      <c r="B97" s="39" t="s">
        <v>701</v>
      </c>
      <c r="C97" s="39" t="s">
        <v>726</v>
      </c>
      <c r="D97" s="39" t="s">
        <v>800</v>
      </c>
      <c r="E97" s="21" t="s">
        <v>503</v>
      </c>
      <c r="F97" s="20">
        <v>1</v>
      </c>
      <c r="G97" s="20">
        <v>1000</v>
      </c>
      <c r="H97" s="20">
        <v>1000</v>
      </c>
    </row>
    <row r="98" ht="33" customHeight="1" spans="1:8">
      <c r="A98" s="39" t="s">
        <v>44</v>
      </c>
      <c r="B98" s="39" t="s">
        <v>701</v>
      </c>
      <c r="C98" s="39" t="s">
        <v>726</v>
      </c>
      <c r="D98" s="39" t="s">
        <v>801</v>
      </c>
      <c r="E98" s="21" t="s">
        <v>503</v>
      </c>
      <c r="F98" s="20">
        <v>1</v>
      </c>
      <c r="G98" s="20">
        <v>75000</v>
      </c>
      <c r="H98" s="20">
        <v>75000</v>
      </c>
    </row>
    <row r="99" ht="33" customHeight="1" spans="1:8">
      <c r="A99" s="39" t="s">
        <v>44</v>
      </c>
      <c r="B99" s="39" t="s">
        <v>701</v>
      </c>
      <c r="C99" s="39" t="s">
        <v>726</v>
      </c>
      <c r="D99" s="39" t="s">
        <v>802</v>
      </c>
      <c r="E99" s="21" t="s">
        <v>704</v>
      </c>
      <c r="F99" s="20">
        <v>1</v>
      </c>
      <c r="G99" s="20">
        <v>58000</v>
      </c>
      <c r="H99" s="20">
        <v>58000</v>
      </c>
    </row>
    <row r="100" ht="33" customHeight="1" spans="1:8">
      <c r="A100" s="39" t="s">
        <v>44</v>
      </c>
      <c r="B100" s="39" t="s">
        <v>701</v>
      </c>
      <c r="C100" s="39" t="s">
        <v>726</v>
      </c>
      <c r="D100" s="39" t="s">
        <v>803</v>
      </c>
      <c r="E100" s="21" t="s">
        <v>503</v>
      </c>
      <c r="F100" s="20">
        <v>1</v>
      </c>
      <c r="G100" s="20">
        <v>11000</v>
      </c>
      <c r="H100" s="20">
        <v>11000</v>
      </c>
    </row>
    <row r="101" ht="33" customHeight="1" spans="1:8">
      <c r="A101" s="39" t="s">
        <v>44</v>
      </c>
      <c r="B101" s="39" t="s">
        <v>701</v>
      </c>
      <c r="C101" s="39" t="s">
        <v>726</v>
      </c>
      <c r="D101" s="39" t="s">
        <v>804</v>
      </c>
      <c r="E101" s="21" t="s">
        <v>503</v>
      </c>
      <c r="F101" s="20">
        <v>1</v>
      </c>
      <c r="G101" s="20">
        <v>41000</v>
      </c>
      <c r="H101" s="20">
        <v>41000</v>
      </c>
    </row>
    <row r="102" ht="33" customHeight="1" spans="1:8">
      <c r="A102" s="39" t="s">
        <v>44</v>
      </c>
      <c r="B102" s="39" t="s">
        <v>701</v>
      </c>
      <c r="C102" s="39" t="s">
        <v>726</v>
      </c>
      <c r="D102" s="39" t="s">
        <v>805</v>
      </c>
      <c r="E102" s="21" t="s">
        <v>704</v>
      </c>
      <c r="F102" s="20">
        <v>1</v>
      </c>
      <c r="G102" s="20">
        <v>5000</v>
      </c>
      <c r="H102" s="20">
        <v>5000</v>
      </c>
    </row>
    <row r="103" ht="33" customHeight="1" spans="1:8">
      <c r="A103" s="39" t="s">
        <v>44</v>
      </c>
      <c r="B103" s="39" t="s">
        <v>701</v>
      </c>
      <c r="C103" s="39" t="s">
        <v>726</v>
      </c>
      <c r="D103" s="39" t="s">
        <v>806</v>
      </c>
      <c r="E103" s="21" t="s">
        <v>503</v>
      </c>
      <c r="F103" s="20">
        <v>1</v>
      </c>
      <c r="G103" s="20">
        <v>11000</v>
      </c>
      <c r="H103" s="20">
        <v>11000</v>
      </c>
    </row>
    <row r="104" ht="33" customHeight="1" spans="1:8">
      <c r="A104" s="39" t="s">
        <v>44</v>
      </c>
      <c r="B104" s="39" t="s">
        <v>701</v>
      </c>
      <c r="C104" s="39" t="s">
        <v>726</v>
      </c>
      <c r="D104" s="39" t="s">
        <v>807</v>
      </c>
      <c r="E104" s="21" t="s">
        <v>503</v>
      </c>
      <c r="F104" s="20">
        <v>1</v>
      </c>
      <c r="G104" s="20">
        <v>8300</v>
      </c>
      <c r="H104" s="20">
        <v>8300</v>
      </c>
    </row>
    <row r="105" ht="33" customHeight="1" spans="1:8">
      <c r="A105" s="39" t="s">
        <v>44</v>
      </c>
      <c r="B105" s="39" t="s">
        <v>701</v>
      </c>
      <c r="C105" s="39" t="s">
        <v>726</v>
      </c>
      <c r="D105" s="39" t="s">
        <v>808</v>
      </c>
      <c r="E105" s="21" t="s">
        <v>503</v>
      </c>
      <c r="F105" s="20">
        <v>1</v>
      </c>
      <c r="G105" s="20">
        <v>2300</v>
      </c>
      <c r="H105" s="20">
        <v>2300</v>
      </c>
    </row>
    <row r="106" ht="33" customHeight="1" spans="1:8">
      <c r="A106" s="39" t="s">
        <v>44</v>
      </c>
      <c r="B106" s="39" t="s">
        <v>701</v>
      </c>
      <c r="C106" s="39" t="s">
        <v>726</v>
      </c>
      <c r="D106" s="39" t="s">
        <v>809</v>
      </c>
      <c r="E106" s="21" t="s">
        <v>503</v>
      </c>
      <c r="F106" s="20">
        <v>1</v>
      </c>
      <c r="G106" s="20">
        <v>5300</v>
      </c>
      <c r="H106" s="20">
        <v>5300</v>
      </c>
    </row>
    <row r="107" ht="33" customHeight="1" spans="1:8">
      <c r="A107" s="39" t="s">
        <v>44</v>
      </c>
      <c r="B107" s="39" t="s">
        <v>701</v>
      </c>
      <c r="C107" s="39" t="s">
        <v>726</v>
      </c>
      <c r="D107" s="39" t="s">
        <v>810</v>
      </c>
      <c r="E107" s="21" t="s">
        <v>503</v>
      </c>
      <c r="F107" s="20">
        <v>1</v>
      </c>
      <c r="G107" s="20">
        <v>8000</v>
      </c>
      <c r="H107" s="20">
        <v>8000</v>
      </c>
    </row>
    <row r="108" ht="33" customHeight="1" spans="1:8">
      <c r="A108" s="39" t="s">
        <v>44</v>
      </c>
      <c r="B108" s="39" t="s">
        <v>701</v>
      </c>
      <c r="C108" s="39" t="s">
        <v>726</v>
      </c>
      <c r="D108" s="39" t="s">
        <v>811</v>
      </c>
      <c r="E108" s="21" t="s">
        <v>503</v>
      </c>
      <c r="F108" s="20">
        <v>1</v>
      </c>
      <c r="G108" s="20">
        <v>25000</v>
      </c>
      <c r="H108" s="20">
        <v>25000</v>
      </c>
    </row>
    <row r="109" ht="33" customHeight="1" spans="1:8">
      <c r="A109" s="39" t="s">
        <v>44</v>
      </c>
      <c r="B109" s="39" t="s">
        <v>701</v>
      </c>
      <c r="C109" s="39" t="s">
        <v>726</v>
      </c>
      <c r="D109" s="39" t="s">
        <v>812</v>
      </c>
      <c r="E109" s="21" t="s">
        <v>503</v>
      </c>
      <c r="F109" s="20">
        <v>1</v>
      </c>
      <c r="G109" s="20">
        <v>4000</v>
      </c>
      <c r="H109" s="20">
        <v>4000</v>
      </c>
    </row>
    <row r="110" ht="33" customHeight="1" spans="1:8">
      <c r="A110" s="39" t="s">
        <v>44</v>
      </c>
      <c r="B110" s="39" t="s">
        <v>701</v>
      </c>
      <c r="C110" s="39" t="s">
        <v>726</v>
      </c>
      <c r="D110" s="39" t="s">
        <v>813</v>
      </c>
      <c r="E110" s="21" t="s">
        <v>503</v>
      </c>
      <c r="F110" s="20">
        <v>1</v>
      </c>
      <c r="G110" s="20">
        <v>16800</v>
      </c>
      <c r="H110" s="20">
        <v>16800</v>
      </c>
    </row>
    <row r="111" ht="33" customHeight="1" spans="1:8">
      <c r="A111" s="39" t="s">
        <v>44</v>
      </c>
      <c r="B111" s="39" t="s">
        <v>701</v>
      </c>
      <c r="C111" s="39" t="s">
        <v>726</v>
      </c>
      <c r="D111" s="39" t="s">
        <v>814</v>
      </c>
      <c r="E111" s="21" t="s">
        <v>503</v>
      </c>
      <c r="F111" s="20">
        <v>1</v>
      </c>
      <c r="G111" s="20">
        <v>1300</v>
      </c>
      <c r="H111" s="20">
        <v>1300</v>
      </c>
    </row>
    <row r="112" ht="33" customHeight="1" spans="1:8">
      <c r="A112" s="39" t="s">
        <v>44</v>
      </c>
      <c r="B112" s="39" t="s">
        <v>701</v>
      </c>
      <c r="C112" s="39" t="s">
        <v>726</v>
      </c>
      <c r="D112" s="39" t="s">
        <v>815</v>
      </c>
      <c r="E112" s="21" t="s">
        <v>503</v>
      </c>
      <c r="F112" s="20">
        <v>1</v>
      </c>
      <c r="G112" s="20">
        <v>6000</v>
      </c>
      <c r="H112" s="20">
        <v>6000</v>
      </c>
    </row>
    <row r="113" ht="33" customHeight="1" spans="1:8">
      <c r="A113" s="39" t="s">
        <v>44</v>
      </c>
      <c r="B113" s="39" t="s">
        <v>701</v>
      </c>
      <c r="C113" s="39" t="s">
        <v>726</v>
      </c>
      <c r="D113" s="39" t="s">
        <v>816</v>
      </c>
      <c r="E113" s="21" t="s">
        <v>503</v>
      </c>
      <c r="F113" s="20">
        <v>1</v>
      </c>
      <c r="G113" s="20">
        <v>1500</v>
      </c>
      <c r="H113" s="20">
        <v>1500</v>
      </c>
    </row>
    <row r="114" ht="33" customHeight="1" spans="1:8">
      <c r="A114" s="39" t="s">
        <v>44</v>
      </c>
      <c r="B114" s="39" t="s">
        <v>701</v>
      </c>
      <c r="C114" s="39" t="s">
        <v>726</v>
      </c>
      <c r="D114" s="39" t="s">
        <v>817</v>
      </c>
      <c r="E114" s="21" t="s">
        <v>503</v>
      </c>
      <c r="F114" s="20">
        <v>1</v>
      </c>
      <c r="G114" s="20">
        <v>8000</v>
      </c>
      <c r="H114" s="20">
        <v>8000</v>
      </c>
    </row>
    <row r="115" ht="33" customHeight="1" spans="1:8">
      <c r="A115" s="39" t="s">
        <v>44</v>
      </c>
      <c r="B115" s="39" t="s">
        <v>701</v>
      </c>
      <c r="C115" s="39" t="s">
        <v>726</v>
      </c>
      <c r="D115" s="39" t="s">
        <v>818</v>
      </c>
      <c r="E115" s="21" t="s">
        <v>503</v>
      </c>
      <c r="F115" s="20">
        <v>1</v>
      </c>
      <c r="G115" s="20">
        <v>20000</v>
      </c>
      <c r="H115" s="20">
        <v>20000</v>
      </c>
    </row>
    <row r="116" ht="33" customHeight="1" spans="1:8">
      <c r="A116" s="39" t="s">
        <v>44</v>
      </c>
      <c r="B116" s="39" t="s">
        <v>701</v>
      </c>
      <c r="C116" s="39" t="s">
        <v>726</v>
      </c>
      <c r="D116" s="39" t="s">
        <v>819</v>
      </c>
      <c r="E116" s="21" t="s">
        <v>503</v>
      </c>
      <c r="F116" s="20">
        <v>2</v>
      </c>
      <c r="G116" s="20">
        <v>1500</v>
      </c>
      <c r="H116" s="20">
        <v>3000</v>
      </c>
    </row>
    <row r="117" ht="33" customHeight="1" spans="1:8">
      <c r="A117" s="39" t="s">
        <v>44</v>
      </c>
      <c r="B117" s="39" t="s">
        <v>701</v>
      </c>
      <c r="C117" s="39" t="s">
        <v>726</v>
      </c>
      <c r="D117" s="39" t="s">
        <v>820</v>
      </c>
      <c r="E117" s="21" t="s">
        <v>503</v>
      </c>
      <c r="F117" s="20">
        <v>1</v>
      </c>
      <c r="G117" s="20">
        <v>6600</v>
      </c>
      <c r="H117" s="20">
        <v>6600</v>
      </c>
    </row>
    <row r="118" ht="33" customHeight="1" spans="1:8">
      <c r="A118" s="39" t="s">
        <v>44</v>
      </c>
      <c r="B118" s="39" t="s">
        <v>701</v>
      </c>
      <c r="C118" s="39" t="s">
        <v>726</v>
      </c>
      <c r="D118" s="39" t="s">
        <v>821</v>
      </c>
      <c r="E118" s="21" t="s">
        <v>503</v>
      </c>
      <c r="F118" s="20">
        <v>1</v>
      </c>
      <c r="G118" s="20">
        <v>95000</v>
      </c>
      <c r="H118" s="20">
        <v>95000</v>
      </c>
    </row>
    <row r="119" ht="33" customHeight="1" spans="1:8">
      <c r="A119" s="39" t="s">
        <v>44</v>
      </c>
      <c r="B119" s="39" t="s">
        <v>701</v>
      </c>
      <c r="C119" s="39" t="s">
        <v>726</v>
      </c>
      <c r="D119" s="39" t="s">
        <v>822</v>
      </c>
      <c r="E119" s="21" t="s">
        <v>503</v>
      </c>
      <c r="F119" s="20">
        <v>1</v>
      </c>
      <c r="G119" s="20">
        <v>12000</v>
      </c>
      <c r="H119" s="20">
        <v>12000</v>
      </c>
    </row>
    <row r="120" ht="33" customHeight="1" spans="1:8">
      <c r="A120" s="39" t="s">
        <v>44</v>
      </c>
      <c r="B120" s="39" t="s">
        <v>823</v>
      </c>
      <c r="C120" s="39" t="s">
        <v>824</v>
      </c>
      <c r="D120" s="39" t="s">
        <v>825</v>
      </c>
      <c r="E120" s="21" t="s">
        <v>826</v>
      </c>
      <c r="F120" s="20">
        <v>30</v>
      </c>
      <c r="G120" s="20">
        <v>152377</v>
      </c>
      <c r="H120" s="20">
        <v>4571310</v>
      </c>
    </row>
    <row r="121" ht="33" customHeight="1" spans="1:8">
      <c r="A121" s="39" t="s">
        <v>44</v>
      </c>
      <c r="B121" s="39" t="s">
        <v>827</v>
      </c>
      <c r="C121" s="39" t="s">
        <v>828</v>
      </c>
      <c r="D121" s="39" t="s">
        <v>829</v>
      </c>
      <c r="E121" s="21" t="s">
        <v>503</v>
      </c>
      <c r="F121" s="20">
        <v>129</v>
      </c>
      <c r="G121" s="20">
        <v>10000</v>
      </c>
      <c r="H121" s="20">
        <v>1290000</v>
      </c>
    </row>
    <row r="122" ht="33" customHeight="1" spans="1:8">
      <c r="A122" s="39" t="s">
        <v>44</v>
      </c>
      <c r="B122" s="39" t="s">
        <v>827</v>
      </c>
      <c r="C122" s="39" t="s">
        <v>830</v>
      </c>
      <c r="D122" s="39" t="s">
        <v>831</v>
      </c>
      <c r="E122" s="21" t="s">
        <v>503</v>
      </c>
      <c r="F122" s="20">
        <v>50</v>
      </c>
      <c r="G122" s="20">
        <v>1200</v>
      </c>
      <c r="H122" s="20">
        <v>60000</v>
      </c>
    </row>
    <row r="123" ht="33" customHeight="1" spans="1:8">
      <c r="A123" s="39" t="s">
        <v>44</v>
      </c>
      <c r="B123" s="39" t="s">
        <v>827</v>
      </c>
      <c r="C123" s="39" t="s">
        <v>832</v>
      </c>
      <c r="D123" s="39" t="s">
        <v>833</v>
      </c>
      <c r="E123" s="21" t="s">
        <v>503</v>
      </c>
      <c r="F123" s="20">
        <v>40</v>
      </c>
      <c r="G123" s="20">
        <v>500</v>
      </c>
      <c r="H123" s="20">
        <v>20000</v>
      </c>
    </row>
    <row r="124" ht="33" customHeight="1" spans="1:8">
      <c r="A124" s="39" t="s">
        <v>44</v>
      </c>
      <c r="B124" s="39" t="s">
        <v>827</v>
      </c>
      <c r="C124" s="39" t="s">
        <v>834</v>
      </c>
      <c r="D124" s="39" t="s">
        <v>835</v>
      </c>
      <c r="E124" s="21" t="s">
        <v>503</v>
      </c>
      <c r="F124" s="20">
        <v>2</v>
      </c>
      <c r="G124" s="20">
        <v>1000</v>
      </c>
      <c r="H124" s="20">
        <v>2000</v>
      </c>
    </row>
    <row r="125" ht="33" customHeight="1" spans="1:8">
      <c r="A125" s="39" t="s">
        <v>44</v>
      </c>
      <c r="B125" s="39" t="s">
        <v>827</v>
      </c>
      <c r="C125" s="39" t="s">
        <v>836</v>
      </c>
      <c r="D125" s="39" t="s">
        <v>837</v>
      </c>
      <c r="E125" s="21" t="s">
        <v>503</v>
      </c>
      <c r="F125" s="20">
        <v>70</v>
      </c>
      <c r="G125" s="20">
        <v>1000</v>
      </c>
      <c r="H125" s="20">
        <v>70000</v>
      </c>
    </row>
    <row r="126" ht="33" customHeight="1" spans="1:8">
      <c r="A126" s="39" t="s">
        <v>44</v>
      </c>
      <c r="B126" s="39" t="s">
        <v>827</v>
      </c>
      <c r="C126" s="39" t="s">
        <v>836</v>
      </c>
      <c r="D126" s="39" t="s">
        <v>838</v>
      </c>
      <c r="E126" s="21" t="s">
        <v>503</v>
      </c>
      <c r="F126" s="20">
        <v>1</v>
      </c>
      <c r="G126" s="20">
        <v>135000</v>
      </c>
      <c r="H126" s="20">
        <v>135000</v>
      </c>
    </row>
    <row r="127" ht="33" customHeight="1" spans="1:8">
      <c r="A127" s="39" t="s">
        <v>44</v>
      </c>
      <c r="B127" s="39" t="s">
        <v>827</v>
      </c>
      <c r="C127" s="39" t="s">
        <v>836</v>
      </c>
      <c r="D127" s="39" t="s">
        <v>839</v>
      </c>
      <c r="E127" s="21" t="s">
        <v>503</v>
      </c>
      <c r="F127" s="20">
        <v>2</v>
      </c>
      <c r="G127" s="20">
        <v>2500</v>
      </c>
      <c r="H127" s="20">
        <v>5000</v>
      </c>
    </row>
    <row r="128" ht="33" customHeight="1" spans="1:8">
      <c r="A128" s="39" t="s">
        <v>44</v>
      </c>
      <c r="B128" s="39" t="s">
        <v>827</v>
      </c>
      <c r="C128" s="39" t="s">
        <v>836</v>
      </c>
      <c r="D128" s="39" t="s">
        <v>840</v>
      </c>
      <c r="E128" s="21" t="s">
        <v>700</v>
      </c>
      <c r="F128" s="20">
        <v>11</v>
      </c>
      <c r="G128" s="20">
        <v>1000</v>
      </c>
      <c r="H128" s="20">
        <v>11000</v>
      </c>
    </row>
    <row r="129" ht="33" customHeight="1" spans="1:8">
      <c r="A129" s="39" t="s">
        <v>44</v>
      </c>
      <c r="B129" s="39" t="s">
        <v>827</v>
      </c>
      <c r="C129" s="39" t="s">
        <v>841</v>
      </c>
      <c r="D129" s="39" t="s">
        <v>842</v>
      </c>
      <c r="E129" s="21" t="s">
        <v>503</v>
      </c>
      <c r="F129" s="20">
        <v>200</v>
      </c>
      <c r="G129" s="20">
        <v>1700</v>
      </c>
      <c r="H129" s="20">
        <v>340000</v>
      </c>
    </row>
    <row r="130" ht="33" customHeight="1" spans="1:8">
      <c r="A130" s="39" t="s">
        <v>44</v>
      </c>
      <c r="B130" s="39" t="s">
        <v>843</v>
      </c>
      <c r="C130" s="39" t="s">
        <v>844</v>
      </c>
      <c r="D130" s="39" t="s">
        <v>845</v>
      </c>
      <c r="E130" s="21" t="s">
        <v>503</v>
      </c>
      <c r="F130" s="20">
        <v>1</v>
      </c>
      <c r="G130" s="20">
        <v>60000</v>
      </c>
      <c r="H130" s="20">
        <v>60000</v>
      </c>
    </row>
    <row r="131" ht="33" customHeight="1" spans="1:8">
      <c r="A131" s="39" t="s">
        <v>44</v>
      </c>
      <c r="B131" s="39" t="s">
        <v>843</v>
      </c>
      <c r="C131" s="39" t="s">
        <v>844</v>
      </c>
      <c r="D131" s="39" t="s">
        <v>846</v>
      </c>
      <c r="E131" s="21" t="s">
        <v>503</v>
      </c>
      <c r="F131" s="20">
        <v>1</v>
      </c>
      <c r="G131" s="20">
        <v>80000</v>
      </c>
      <c r="H131" s="20">
        <v>80000</v>
      </c>
    </row>
    <row r="132" ht="33" customHeight="1" spans="1:8">
      <c r="A132" s="39" t="s">
        <v>44</v>
      </c>
      <c r="B132" s="39" t="s">
        <v>843</v>
      </c>
      <c r="C132" s="39" t="s">
        <v>844</v>
      </c>
      <c r="D132" s="39" t="s">
        <v>847</v>
      </c>
      <c r="E132" s="21" t="s">
        <v>503</v>
      </c>
      <c r="F132" s="20">
        <v>1</v>
      </c>
      <c r="G132" s="20">
        <v>6500</v>
      </c>
      <c r="H132" s="20">
        <v>6500</v>
      </c>
    </row>
    <row r="133" ht="33" customHeight="1" spans="1:8">
      <c r="A133" s="39" t="s">
        <v>44</v>
      </c>
      <c r="B133" s="39" t="s">
        <v>843</v>
      </c>
      <c r="C133" s="39" t="s">
        <v>844</v>
      </c>
      <c r="D133" s="39" t="s">
        <v>848</v>
      </c>
      <c r="E133" s="21" t="s">
        <v>503</v>
      </c>
      <c r="F133" s="20">
        <v>1</v>
      </c>
      <c r="G133" s="20">
        <v>24500</v>
      </c>
      <c r="H133" s="20">
        <v>24500</v>
      </c>
    </row>
    <row r="134" ht="24" customHeight="1" spans="1:8">
      <c r="A134" s="40" t="s">
        <v>29</v>
      </c>
      <c r="B134" s="41"/>
      <c r="C134" s="41"/>
      <c r="D134" s="41"/>
      <c r="E134" s="42"/>
      <c r="F134" s="20">
        <v>932</v>
      </c>
      <c r="G134" s="20"/>
      <c r="H134" s="20">
        <v>10027745</v>
      </c>
    </row>
  </sheetData>
  <mergeCells count="9">
    <mergeCell ref="A2:H2"/>
    <mergeCell ref="A3:C3"/>
    <mergeCell ref="F4:H4"/>
    <mergeCell ref="A134:E134"/>
    <mergeCell ref="A4:A5"/>
    <mergeCell ref="B4:B5"/>
    <mergeCell ref="C4:C5"/>
    <mergeCell ref="D4:D5"/>
    <mergeCell ref="E4:E5"/>
  </mergeCells>
  <pageMargins left="0.29" right="0.08" top="0.21" bottom="0.21"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27" sqref="B27"/>
    </sheetView>
  </sheetViews>
  <sheetFormatPr defaultColWidth="10.6555555555556" defaultRowHeight="14.25" customHeight="1"/>
  <cols>
    <col min="1" max="1" width="15.6555555555556" customWidth="1"/>
    <col min="2" max="3" width="27.8333333333333" customWidth="1"/>
    <col min="4" max="4" width="13" customWidth="1"/>
    <col min="5" max="5" width="20.6555555555556" customWidth="1"/>
    <col min="6" max="6" width="11.5" customWidth="1"/>
    <col min="7" max="7" width="20.6555555555556" customWidth="1"/>
    <col min="8" max="11" width="18" customWidth="1"/>
  </cols>
  <sheetData>
    <row r="1" ht="19.5" customHeight="1" spans="4:11">
      <c r="D1" s="1"/>
      <c r="E1" s="1"/>
      <c r="F1" s="1"/>
      <c r="G1" s="1"/>
      <c r="H1" s="2"/>
      <c r="I1" s="2"/>
      <c r="J1" s="2"/>
      <c r="K1" s="3" t="s">
        <v>849</v>
      </c>
    </row>
    <row r="2" ht="42.75" customHeight="1" spans="1:11">
      <c r="A2" s="4" t="str">
        <f>"2025"&amp;"年上级转移支付补助项目支出预算表"</f>
        <v>2025年上级转移支付补助项目支出预算表</v>
      </c>
      <c r="B2" s="4"/>
      <c r="C2" s="4"/>
      <c r="D2" s="4"/>
      <c r="E2" s="4"/>
      <c r="F2" s="4"/>
      <c r="G2" s="4"/>
      <c r="H2" s="4"/>
      <c r="I2" s="4"/>
      <c r="J2" s="4"/>
      <c r="K2" s="4"/>
    </row>
    <row r="3" ht="19.5" customHeight="1" spans="1:11">
      <c r="A3" s="5" t="str">
        <f>"单位名称："&amp;"滇西应用技术大学傣医药学院"</f>
        <v>单位名称：滇西应用技术大学傣医药学院</v>
      </c>
      <c r="B3" s="5"/>
      <c r="C3" s="5"/>
      <c r="D3" s="5"/>
      <c r="E3" s="5"/>
      <c r="F3" s="5"/>
      <c r="G3" s="5"/>
      <c r="H3" s="6"/>
      <c r="I3" s="6"/>
      <c r="J3" s="6"/>
      <c r="K3" s="7" t="s">
        <v>124</v>
      </c>
    </row>
    <row r="4" ht="21.75" customHeight="1" spans="1:11">
      <c r="A4" s="8" t="s">
        <v>271</v>
      </c>
      <c r="B4" s="8" t="s">
        <v>134</v>
      </c>
      <c r="C4" s="8" t="s">
        <v>272</v>
      </c>
      <c r="D4" s="9" t="s">
        <v>135</v>
      </c>
      <c r="E4" s="9" t="s">
        <v>136</v>
      </c>
      <c r="F4" s="9" t="s">
        <v>273</v>
      </c>
      <c r="G4" s="9" t="s">
        <v>274</v>
      </c>
      <c r="H4" s="25" t="s">
        <v>29</v>
      </c>
      <c r="I4" s="10" t="s">
        <v>850</v>
      </c>
      <c r="J4" s="11"/>
      <c r="K4" s="12"/>
    </row>
    <row r="5" ht="21.75" customHeight="1" spans="1:11">
      <c r="A5" s="13"/>
      <c r="B5" s="13"/>
      <c r="C5" s="13"/>
      <c r="D5" s="14"/>
      <c r="E5" s="14"/>
      <c r="F5" s="14"/>
      <c r="G5" s="14"/>
      <c r="H5" s="26"/>
      <c r="I5" s="9" t="s">
        <v>32</v>
      </c>
      <c r="J5" s="9" t="s">
        <v>33</v>
      </c>
      <c r="K5" s="9" t="s">
        <v>34</v>
      </c>
    </row>
    <row r="6" ht="40.5" customHeight="1" spans="1:11">
      <c r="A6" s="15"/>
      <c r="B6" s="15"/>
      <c r="C6" s="15"/>
      <c r="D6" s="16"/>
      <c r="E6" s="16"/>
      <c r="F6" s="16"/>
      <c r="G6" s="16"/>
      <c r="H6" s="27"/>
      <c r="I6" s="16" t="s">
        <v>31</v>
      </c>
      <c r="J6" s="16"/>
      <c r="K6" s="16"/>
    </row>
    <row r="7" ht="15" customHeight="1" spans="1:11">
      <c r="A7" s="17">
        <v>1</v>
      </c>
      <c r="B7" s="17">
        <v>2</v>
      </c>
      <c r="C7" s="17">
        <v>3</v>
      </c>
      <c r="D7" s="17">
        <v>4</v>
      </c>
      <c r="E7" s="17">
        <v>5</v>
      </c>
      <c r="F7" s="17">
        <v>6</v>
      </c>
      <c r="G7" s="17">
        <v>7</v>
      </c>
      <c r="H7" s="17">
        <v>8</v>
      </c>
      <c r="I7" s="17">
        <v>9</v>
      </c>
      <c r="J7" s="18">
        <v>10</v>
      </c>
      <c r="K7" s="18">
        <v>11</v>
      </c>
    </row>
    <row r="8" ht="18.75" customHeight="1" spans="1:11">
      <c r="A8" s="28"/>
      <c r="B8" s="29"/>
      <c r="C8" s="28"/>
      <c r="D8" s="28"/>
      <c r="E8" s="28"/>
      <c r="F8" s="28"/>
      <c r="G8" s="28"/>
      <c r="H8" s="20"/>
      <c r="I8" s="20"/>
      <c r="J8" s="20"/>
      <c r="K8" s="20"/>
    </row>
    <row r="9" ht="18.75" customHeight="1" spans="1:11">
      <c r="A9" s="29"/>
      <c r="B9" s="29"/>
      <c r="C9" s="29"/>
      <c r="D9" s="29"/>
      <c r="E9" s="29"/>
      <c r="F9" s="29"/>
      <c r="G9" s="29"/>
      <c r="H9" s="20"/>
      <c r="I9" s="20"/>
      <c r="J9" s="20"/>
      <c r="K9" s="20"/>
    </row>
    <row r="10" ht="18.75" customHeight="1" spans="1:11">
      <c r="A10" s="22" t="s">
        <v>102</v>
      </c>
      <c r="B10" s="23"/>
      <c r="C10" s="23"/>
      <c r="D10" s="23"/>
      <c r="E10" s="23"/>
      <c r="F10" s="23"/>
      <c r="G10" s="24"/>
      <c r="H10" s="20"/>
      <c r="I10" s="20"/>
      <c r="J10" s="20"/>
      <c r="K10" s="20"/>
    </row>
    <row r="11" customHeight="1" spans="1:1">
      <c r="A11" t="s">
        <v>643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 right="0.3" top="0.46" bottom="0.46" header="0.4" footer="0.4"/>
  <pageSetup paperSize="9" scale="8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abSelected="1" workbookViewId="0">
      <selection activeCell="B17" sqref="B17"/>
    </sheetView>
  </sheetViews>
  <sheetFormatPr defaultColWidth="10.6555555555556" defaultRowHeight="14.25" customHeight="1" outlineLevelCol="6"/>
  <cols>
    <col min="1" max="1" width="41.1555555555556" customWidth="1"/>
    <col min="2" max="2" width="23.3222222222222" customWidth="1"/>
    <col min="3" max="3" width="32.6555555555556" customWidth="1"/>
    <col min="4" max="4" width="16.3222222222222" customWidth="1"/>
    <col min="5" max="7" width="27.8333333333333" customWidth="1"/>
  </cols>
  <sheetData>
    <row r="1" ht="18.75" customHeight="1" spans="4:7">
      <c r="D1" s="1"/>
      <c r="E1" s="2"/>
      <c r="F1" s="2"/>
      <c r="G1" s="3" t="s">
        <v>851</v>
      </c>
    </row>
    <row r="2" ht="36.75" customHeight="1" spans="1:7">
      <c r="A2" s="4" t="str">
        <f>"2025"&amp;"年部门项目中期规划预算表"</f>
        <v>2025年部门项目中期规划预算表</v>
      </c>
      <c r="B2" s="4"/>
      <c r="C2" s="4"/>
      <c r="D2" s="4"/>
      <c r="E2" s="4"/>
      <c r="F2" s="4"/>
      <c r="G2" s="4"/>
    </row>
    <row r="3" ht="22.5" customHeight="1" spans="1:7">
      <c r="A3" s="5" t="str">
        <f>"单位名称："&amp;"滇西应用技术大学傣医药学院"</f>
        <v>单位名称：滇西应用技术大学傣医药学院</v>
      </c>
      <c r="B3" s="5"/>
      <c r="C3" s="5"/>
      <c r="D3" s="5"/>
      <c r="E3" s="6"/>
      <c r="F3" s="6"/>
      <c r="G3" s="7" t="s">
        <v>124</v>
      </c>
    </row>
    <row r="4" ht="21.75" customHeight="1" spans="1:7">
      <c r="A4" s="8" t="s">
        <v>272</v>
      </c>
      <c r="B4" s="8" t="s">
        <v>271</v>
      </c>
      <c r="C4" s="8" t="s">
        <v>134</v>
      </c>
      <c r="D4" s="9" t="s">
        <v>852</v>
      </c>
      <c r="E4" s="10" t="s">
        <v>32</v>
      </c>
      <c r="F4" s="11"/>
      <c r="G4" s="12"/>
    </row>
    <row r="5" ht="21.75" customHeight="1" spans="1:7">
      <c r="A5" s="13"/>
      <c r="B5" s="13"/>
      <c r="C5" s="13"/>
      <c r="D5" s="14"/>
      <c r="E5" s="8" t="s">
        <v>853</v>
      </c>
      <c r="F5" s="9" t="s">
        <v>854</v>
      </c>
      <c r="G5" s="9" t="s">
        <v>855</v>
      </c>
    </row>
    <row r="6" ht="40.5" customHeight="1" spans="1:7">
      <c r="A6" s="15"/>
      <c r="B6" s="15"/>
      <c r="C6" s="15"/>
      <c r="D6" s="16"/>
      <c r="E6" s="15"/>
      <c r="F6" s="16"/>
      <c r="G6" s="16"/>
    </row>
    <row r="7" ht="19.5" customHeight="1" spans="1:7">
      <c r="A7" s="17">
        <v>1</v>
      </c>
      <c r="B7" s="17">
        <v>2</v>
      </c>
      <c r="C7" s="17">
        <v>3</v>
      </c>
      <c r="D7" s="17">
        <v>4</v>
      </c>
      <c r="E7" s="17">
        <v>8</v>
      </c>
      <c r="F7" s="17">
        <v>9</v>
      </c>
      <c r="G7" s="18">
        <v>10</v>
      </c>
    </row>
    <row r="8" ht="17.25" customHeight="1" spans="1:7">
      <c r="A8" s="19"/>
      <c r="B8" s="19"/>
      <c r="C8" s="19"/>
      <c r="D8" s="19"/>
      <c r="E8" s="20"/>
      <c r="F8" s="20"/>
      <c r="G8" s="20"/>
    </row>
    <row r="9" ht="18.75" customHeight="1" spans="1:7">
      <c r="A9" s="19"/>
      <c r="B9" s="19"/>
      <c r="C9" s="19"/>
      <c r="D9" s="21"/>
      <c r="E9" s="20"/>
      <c r="F9" s="20"/>
      <c r="G9" s="20"/>
    </row>
    <row r="10" ht="18.75" customHeight="1" spans="1:7">
      <c r="A10" s="22" t="s">
        <v>29</v>
      </c>
      <c r="B10" s="23"/>
      <c r="C10" s="23"/>
      <c r="D10" s="24"/>
      <c r="E10" s="20"/>
      <c r="F10" s="20"/>
      <c r="G10" s="20"/>
    </row>
    <row r="11" customHeight="1" spans="1:1">
      <c r="A11" t="s">
        <v>643</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 right="0.3" top="0.46" bottom="0.46" header="0.4" footer="0.4"/>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10.6555555555556" defaultRowHeight="14.25" customHeight="1"/>
  <cols>
    <col min="1" max="1" width="20.5111111111111" customWidth="1"/>
    <col min="2" max="2" width="34.1666666666667" customWidth="1"/>
    <col min="3" max="19" width="20.6666666666667" customWidth="1"/>
  </cols>
  <sheetData>
    <row r="1" ht="19.5" customHeight="1" spans="10:19">
      <c r="J1" s="120"/>
      <c r="O1" s="75"/>
      <c r="P1" s="75"/>
      <c r="Q1" s="75"/>
      <c r="R1" s="75"/>
      <c r="S1" s="3" t="s">
        <v>26</v>
      </c>
    </row>
    <row r="2" ht="57.75" customHeight="1" spans="1:19">
      <c r="A2" s="143" t="str">
        <f>"2025"&amp;"年部门收入预算表"</f>
        <v>2025年部门收入预算表</v>
      </c>
      <c r="B2" s="143"/>
      <c r="C2" s="143"/>
      <c r="D2" s="143"/>
      <c r="E2" s="143"/>
      <c r="F2" s="143"/>
      <c r="G2" s="143"/>
      <c r="H2" s="143"/>
      <c r="I2" s="143"/>
      <c r="J2" s="143"/>
      <c r="K2" s="143"/>
      <c r="L2" s="143"/>
      <c r="M2" s="143"/>
      <c r="N2" s="143"/>
      <c r="O2" s="143"/>
      <c r="P2" s="143"/>
      <c r="Q2" s="143"/>
      <c r="R2" s="143"/>
      <c r="S2" s="143"/>
    </row>
    <row r="3" ht="24" customHeight="1" spans="1:19">
      <c r="A3" s="180" t="str">
        <f>"单位名称："&amp;"滇西应用技术大学傣医药学院"</f>
        <v>单位名称：滇西应用技术大学傣医药学院</v>
      </c>
      <c r="B3" s="180"/>
      <c r="C3" s="180"/>
      <c r="D3" s="180"/>
      <c r="E3" s="181"/>
      <c r="F3" s="181"/>
      <c r="G3" s="181"/>
      <c r="H3" s="181"/>
      <c r="I3" s="181"/>
      <c r="J3" s="183"/>
      <c r="K3" s="181"/>
      <c r="L3" s="181"/>
      <c r="M3" s="181"/>
      <c r="N3" s="181"/>
      <c r="O3" s="184"/>
      <c r="P3" s="184"/>
      <c r="Q3" s="184"/>
      <c r="R3" s="184"/>
      <c r="S3" s="186" t="s">
        <v>1</v>
      </c>
    </row>
    <row r="4" ht="18.75" customHeight="1" spans="1:19">
      <c r="A4" s="8" t="s">
        <v>27</v>
      </c>
      <c r="B4" s="81" t="s">
        <v>28</v>
      </c>
      <c r="C4" s="81" t="s">
        <v>29</v>
      </c>
      <c r="D4" s="182" t="s">
        <v>30</v>
      </c>
      <c r="E4" s="182"/>
      <c r="F4" s="182"/>
      <c r="G4" s="182"/>
      <c r="H4" s="182"/>
      <c r="I4" s="182"/>
      <c r="J4" s="182"/>
      <c r="K4" s="182"/>
      <c r="L4" s="182"/>
      <c r="M4" s="182"/>
      <c r="N4" s="151"/>
      <c r="O4" s="182" t="s">
        <v>19</v>
      </c>
      <c r="P4" s="182"/>
      <c r="Q4" s="182"/>
      <c r="R4" s="182"/>
      <c r="S4" s="151"/>
    </row>
    <row r="5" ht="19.5" customHeight="1" spans="1:19">
      <c r="A5" s="13"/>
      <c r="B5" s="83"/>
      <c r="C5" s="83"/>
      <c r="D5" s="83" t="s">
        <v>31</v>
      </c>
      <c r="E5" s="83" t="s">
        <v>32</v>
      </c>
      <c r="F5" s="83" t="s">
        <v>33</v>
      </c>
      <c r="G5" s="83" t="s">
        <v>34</v>
      </c>
      <c r="H5" s="83" t="s">
        <v>35</v>
      </c>
      <c r="I5" s="185" t="s">
        <v>36</v>
      </c>
      <c r="J5" s="185"/>
      <c r="K5" s="185"/>
      <c r="L5" s="185"/>
      <c r="M5" s="185"/>
      <c r="N5" s="96"/>
      <c r="O5" s="83" t="s">
        <v>31</v>
      </c>
      <c r="P5" s="83" t="s">
        <v>32</v>
      </c>
      <c r="Q5" s="83" t="s">
        <v>33</v>
      </c>
      <c r="R5" s="83" t="s">
        <v>34</v>
      </c>
      <c r="S5" s="83" t="s">
        <v>37</v>
      </c>
    </row>
    <row r="6" ht="33.75" customHeight="1" spans="1:19">
      <c r="A6" s="15"/>
      <c r="B6" s="85"/>
      <c r="C6" s="85"/>
      <c r="D6" s="85"/>
      <c r="E6" s="85"/>
      <c r="F6" s="85"/>
      <c r="G6" s="85"/>
      <c r="H6" s="85"/>
      <c r="I6" s="84" t="s">
        <v>31</v>
      </c>
      <c r="J6" s="84" t="s">
        <v>38</v>
      </c>
      <c r="K6" s="84" t="s">
        <v>39</v>
      </c>
      <c r="L6" s="84" t="s">
        <v>40</v>
      </c>
      <c r="M6" s="84" t="s">
        <v>41</v>
      </c>
      <c r="N6" s="84" t="s">
        <v>42</v>
      </c>
      <c r="O6" s="85"/>
      <c r="P6" s="85"/>
      <c r="Q6" s="85"/>
      <c r="R6" s="85"/>
      <c r="S6" s="85"/>
    </row>
    <row r="7" ht="16.5" customHeight="1" spans="1:19">
      <c r="A7" s="50">
        <v>1</v>
      </c>
      <c r="B7" s="50">
        <v>2</v>
      </c>
      <c r="C7" s="50">
        <v>3</v>
      </c>
      <c r="D7" s="50">
        <v>4</v>
      </c>
      <c r="E7" s="50">
        <v>5</v>
      </c>
      <c r="F7" s="50">
        <v>6</v>
      </c>
      <c r="G7" s="50">
        <v>7</v>
      </c>
      <c r="H7" s="50">
        <v>8</v>
      </c>
      <c r="I7" s="50">
        <v>9</v>
      </c>
      <c r="J7" s="50">
        <v>10</v>
      </c>
      <c r="K7" s="50">
        <v>11</v>
      </c>
      <c r="L7" s="50">
        <v>12</v>
      </c>
      <c r="M7" s="50">
        <v>13</v>
      </c>
      <c r="N7" s="50">
        <v>14</v>
      </c>
      <c r="O7" s="50">
        <v>15</v>
      </c>
      <c r="P7" s="50">
        <v>16</v>
      </c>
      <c r="Q7" s="50">
        <v>17</v>
      </c>
      <c r="R7" s="50">
        <v>18</v>
      </c>
      <c r="S7" s="50">
        <v>19</v>
      </c>
    </row>
    <row r="8" ht="18" customHeight="1" spans="1:19">
      <c r="A8" s="19" t="s">
        <v>43</v>
      </c>
      <c r="B8" s="19" t="s">
        <v>44</v>
      </c>
      <c r="C8" s="20">
        <v>84092971.51</v>
      </c>
      <c r="D8" s="20">
        <v>83916971.51</v>
      </c>
      <c r="E8" s="20">
        <v>15094855.71</v>
      </c>
      <c r="F8" s="20"/>
      <c r="G8" s="20"/>
      <c r="H8" s="20"/>
      <c r="I8" s="20">
        <v>68822115.8</v>
      </c>
      <c r="J8" s="20"/>
      <c r="K8" s="20"/>
      <c r="L8" s="20"/>
      <c r="M8" s="20"/>
      <c r="N8" s="20">
        <v>68822115.8</v>
      </c>
      <c r="O8" s="20">
        <v>176000</v>
      </c>
      <c r="P8" s="20">
        <v>176000</v>
      </c>
      <c r="Q8" s="20"/>
      <c r="R8" s="20"/>
      <c r="S8" s="20"/>
    </row>
    <row r="9" ht="18" customHeight="1" spans="1:19">
      <c r="A9" s="21" t="s">
        <v>29</v>
      </c>
      <c r="B9" s="21"/>
      <c r="C9" s="20">
        <v>84092971.51</v>
      </c>
      <c r="D9" s="20">
        <v>83916971.51</v>
      </c>
      <c r="E9" s="20">
        <v>15094855.71</v>
      </c>
      <c r="F9" s="20"/>
      <c r="G9" s="20"/>
      <c r="H9" s="20"/>
      <c r="I9" s="20">
        <v>68822115.8</v>
      </c>
      <c r="J9" s="20"/>
      <c r="K9" s="20"/>
      <c r="L9" s="20"/>
      <c r="M9" s="20"/>
      <c r="N9" s="20">
        <v>68822115.8</v>
      </c>
      <c r="O9" s="20">
        <v>176000</v>
      </c>
      <c r="P9" s="20">
        <v>176000</v>
      </c>
      <c r="Q9" s="20"/>
      <c r="R9" s="20"/>
      <c r="S9" s="2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4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0"/>
  <sheetViews>
    <sheetView showZeros="0" workbookViewId="0">
      <selection activeCell="A1" sqref="A1"/>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ht="19.5" customHeight="1" spans="4:15">
      <c r="D1" s="120"/>
      <c r="H1" s="120"/>
      <c r="J1" s="120"/>
      <c r="O1" s="179" t="s">
        <v>45</v>
      </c>
    </row>
    <row r="2" ht="42" customHeight="1" spans="1:15">
      <c r="A2" s="4" t="str">
        <f>"2025"&amp;"年部门支出预算表"</f>
        <v>2025年部门支出预算表</v>
      </c>
      <c r="B2" s="4"/>
      <c r="C2" s="4"/>
      <c r="D2" s="4"/>
      <c r="E2" s="4"/>
      <c r="F2" s="4"/>
      <c r="G2" s="4"/>
      <c r="H2" s="4"/>
      <c r="I2" s="4"/>
      <c r="J2" s="4"/>
      <c r="K2" s="4"/>
      <c r="L2" s="4"/>
      <c r="M2" s="4"/>
      <c r="N2" s="4"/>
      <c r="O2" s="4"/>
    </row>
    <row r="3" ht="24" customHeight="1" spans="1:15">
      <c r="A3" s="157" t="str">
        <f>"单位名称："&amp;"滇西应用技术大学傣医药学院"</f>
        <v>单位名称：滇西应用技术大学傣医药学院</v>
      </c>
      <c r="B3" s="157"/>
      <c r="C3" s="157"/>
      <c r="D3" s="157"/>
      <c r="E3" s="157"/>
      <c r="F3" s="157"/>
      <c r="G3" s="157"/>
      <c r="H3" s="157"/>
      <c r="I3" s="157"/>
      <c r="J3" s="157"/>
      <c r="K3" s="157"/>
      <c r="L3" s="157"/>
      <c r="M3" s="6"/>
      <c r="N3" s="6"/>
      <c r="O3" s="103" t="s">
        <v>1</v>
      </c>
    </row>
    <row r="4" ht="19.5" customHeight="1" spans="1:15">
      <c r="A4" s="8" t="s">
        <v>46</v>
      </c>
      <c r="B4" s="8" t="s">
        <v>47</v>
      </c>
      <c r="C4" s="8" t="s">
        <v>29</v>
      </c>
      <c r="D4" s="10" t="s">
        <v>32</v>
      </c>
      <c r="E4" s="11" t="s">
        <v>48</v>
      </c>
      <c r="F4" s="12" t="s">
        <v>49</v>
      </c>
      <c r="G4" s="8" t="s">
        <v>33</v>
      </c>
      <c r="H4" s="8" t="s">
        <v>34</v>
      </c>
      <c r="I4" s="8" t="s">
        <v>50</v>
      </c>
      <c r="J4" s="10" t="s">
        <v>51</v>
      </c>
      <c r="K4" s="11"/>
      <c r="L4" s="11"/>
      <c r="M4" s="11"/>
      <c r="N4" s="11"/>
      <c r="O4" s="12"/>
    </row>
    <row r="5" ht="33.75" customHeight="1" spans="1:15">
      <c r="A5" s="15"/>
      <c r="B5" s="15"/>
      <c r="C5" s="15"/>
      <c r="D5" s="17" t="s">
        <v>31</v>
      </c>
      <c r="E5" s="95" t="s">
        <v>48</v>
      </c>
      <c r="F5" s="95" t="s">
        <v>49</v>
      </c>
      <c r="G5" s="15"/>
      <c r="H5" s="15"/>
      <c r="I5" s="15"/>
      <c r="J5" s="17" t="s">
        <v>31</v>
      </c>
      <c r="K5" s="38" t="s">
        <v>52</v>
      </c>
      <c r="L5" s="38" t="s">
        <v>53</v>
      </c>
      <c r="M5" s="38" t="s">
        <v>54</v>
      </c>
      <c r="N5" s="38" t="s">
        <v>55</v>
      </c>
      <c r="O5" s="38" t="s">
        <v>56</v>
      </c>
    </row>
    <row r="6" ht="19.5" customHeight="1" spans="1:15">
      <c r="A6" s="177">
        <v>1</v>
      </c>
      <c r="B6" s="177">
        <v>2</v>
      </c>
      <c r="C6" s="178">
        <v>3</v>
      </c>
      <c r="D6" s="178">
        <v>4</v>
      </c>
      <c r="E6" s="178">
        <v>5</v>
      </c>
      <c r="F6" s="178">
        <v>6</v>
      </c>
      <c r="G6" s="178">
        <v>7</v>
      </c>
      <c r="H6" s="178">
        <v>8</v>
      </c>
      <c r="I6" s="178">
        <v>9</v>
      </c>
      <c r="J6" s="178">
        <v>10</v>
      </c>
      <c r="K6" s="178">
        <v>11</v>
      </c>
      <c r="L6" s="178">
        <v>12</v>
      </c>
      <c r="M6" s="178">
        <v>13</v>
      </c>
      <c r="N6" s="178">
        <v>14</v>
      </c>
      <c r="O6" s="178">
        <v>15</v>
      </c>
    </row>
    <row r="7" ht="21.75" customHeight="1" spans="1:15">
      <c r="A7" s="19" t="s">
        <v>57</v>
      </c>
      <c r="B7" s="19" t="s">
        <v>58</v>
      </c>
      <c r="C7" s="20">
        <v>79734145.08</v>
      </c>
      <c r="D7" s="20">
        <v>11658587.28</v>
      </c>
      <c r="E7" s="20">
        <v>11658587.28</v>
      </c>
      <c r="F7" s="20"/>
      <c r="G7" s="20"/>
      <c r="H7" s="20"/>
      <c r="I7" s="20"/>
      <c r="J7" s="20">
        <v>68075557.8</v>
      </c>
      <c r="K7" s="20"/>
      <c r="L7" s="20"/>
      <c r="M7" s="20"/>
      <c r="N7" s="20"/>
      <c r="O7" s="20">
        <v>68075557.8</v>
      </c>
    </row>
    <row r="8" ht="21.75" customHeight="1" spans="1:15">
      <c r="A8" s="100" t="s">
        <v>59</v>
      </c>
      <c r="B8" s="100" t="s">
        <v>60</v>
      </c>
      <c r="C8" s="20">
        <v>11658587.28</v>
      </c>
      <c r="D8" s="20">
        <v>11658587.28</v>
      </c>
      <c r="E8" s="20">
        <v>11658587.28</v>
      </c>
      <c r="F8" s="20"/>
      <c r="G8" s="20"/>
      <c r="H8" s="20"/>
      <c r="I8" s="20"/>
      <c r="J8" s="20"/>
      <c r="K8" s="20"/>
      <c r="L8" s="20"/>
      <c r="M8" s="20"/>
      <c r="N8" s="20"/>
      <c r="O8" s="20"/>
    </row>
    <row r="9" ht="21.75" customHeight="1" spans="1:15">
      <c r="A9" s="164" t="s">
        <v>61</v>
      </c>
      <c r="B9" s="164" t="s">
        <v>62</v>
      </c>
      <c r="C9" s="20">
        <v>11658587.28</v>
      </c>
      <c r="D9" s="20">
        <v>11658587.28</v>
      </c>
      <c r="E9" s="20">
        <v>11658587.28</v>
      </c>
      <c r="F9" s="20"/>
      <c r="G9" s="20"/>
      <c r="H9" s="20"/>
      <c r="I9" s="20"/>
      <c r="J9" s="20"/>
      <c r="K9" s="20"/>
      <c r="L9" s="20"/>
      <c r="M9" s="20"/>
      <c r="N9" s="20"/>
      <c r="O9" s="20"/>
    </row>
    <row r="10" ht="21.75" customHeight="1" spans="1:15">
      <c r="A10" s="100" t="s">
        <v>63</v>
      </c>
      <c r="B10" s="100" t="s">
        <v>64</v>
      </c>
      <c r="C10" s="20">
        <v>68075557.8</v>
      </c>
      <c r="D10" s="20"/>
      <c r="E10" s="20"/>
      <c r="F10" s="20"/>
      <c r="G10" s="20"/>
      <c r="H10" s="20"/>
      <c r="I10" s="20"/>
      <c r="J10" s="20">
        <v>68075557.8</v>
      </c>
      <c r="K10" s="20"/>
      <c r="L10" s="20"/>
      <c r="M10" s="20"/>
      <c r="N10" s="20"/>
      <c r="O10" s="20">
        <v>68075557.8</v>
      </c>
    </row>
    <row r="11" ht="21.75" customHeight="1" spans="1:15">
      <c r="A11" s="164" t="s">
        <v>65</v>
      </c>
      <c r="B11" s="164" t="s">
        <v>64</v>
      </c>
      <c r="C11" s="20">
        <v>68075557.8</v>
      </c>
      <c r="D11" s="20"/>
      <c r="E11" s="20"/>
      <c r="F11" s="20"/>
      <c r="G11" s="20"/>
      <c r="H11" s="20"/>
      <c r="I11" s="20"/>
      <c r="J11" s="20">
        <v>68075557.8</v>
      </c>
      <c r="K11" s="20"/>
      <c r="L11" s="20"/>
      <c r="M11" s="20"/>
      <c r="N11" s="20"/>
      <c r="O11" s="20">
        <v>68075557.8</v>
      </c>
    </row>
    <row r="12" ht="21.75" customHeight="1" spans="1:15">
      <c r="A12" s="19" t="s">
        <v>66</v>
      </c>
      <c r="B12" s="19" t="s">
        <v>67</v>
      </c>
      <c r="C12" s="20">
        <v>80000</v>
      </c>
      <c r="D12" s="20">
        <v>80000</v>
      </c>
      <c r="E12" s="20"/>
      <c r="F12" s="20">
        <v>80000</v>
      </c>
      <c r="G12" s="20"/>
      <c r="H12" s="20"/>
      <c r="I12" s="20"/>
      <c r="J12" s="20"/>
      <c r="K12" s="20"/>
      <c r="L12" s="20"/>
      <c r="M12" s="20"/>
      <c r="N12" s="20"/>
      <c r="O12" s="20"/>
    </row>
    <row r="13" ht="21.75" customHeight="1" spans="1:15">
      <c r="A13" s="100" t="s">
        <v>68</v>
      </c>
      <c r="B13" s="100" t="s">
        <v>69</v>
      </c>
      <c r="C13" s="20">
        <v>80000</v>
      </c>
      <c r="D13" s="20">
        <v>80000</v>
      </c>
      <c r="E13" s="20"/>
      <c r="F13" s="20">
        <v>80000</v>
      </c>
      <c r="G13" s="20"/>
      <c r="H13" s="20"/>
      <c r="I13" s="20"/>
      <c r="J13" s="20"/>
      <c r="K13" s="20"/>
      <c r="L13" s="20"/>
      <c r="M13" s="20"/>
      <c r="N13" s="20"/>
      <c r="O13" s="20"/>
    </row>
    <row r="14" ht="21.75" customHeight="1" spans="1:15">
      <c r="A14" s="164" t="s">
        <v>70</v>
      </c>
      <c r="B14" s="164" t="s">
        <v>71</v>
      </c>
      <c r="C14" s="20">
        <v>80000</v>
      </c>
      <c r="D14" s="20">
        <v>80000</v>
      </c>
      <c r="E14" s="20"/>
      <c r="F14" s="20">
        <v>80000</v>
      </c>
      <c r="G14" s="20"/>
      <c r="H14" s="20"/>
      <c r="I14" s="20"/>
      <c r="J14" s="20"/>
      <c r="K14" s="20"/>
      <c r="L14" s="20"/>
      <c r="M14" s="20"/>
      <c r="N14" s="20"/>
      <c r="O14" s="20"/>
    </row>
    <row r="15" ht="21.75" customHeight="1" spans="1:15">
      <c r="A15" s="19" t="s">
        <v>72</v>
      </c>
      <c r="B15" s="19" t="s">
        <v>73</v>
      </c>
      <c r="C15" s="20">
        <v>1733221.44</v>
      </c>
      <c r="D15" s="20">
        <v>1391557.44</v>
      </c>
      <c r="E15" s="20">
        <v>1391557.44</v>
      </c>
      <c r="F15" s="20"/>
      <c r="G15" s="20"/>
      <c r="H15" s="20"/>
      <c r="I15" s="20"/>
      <c r="J15" s="20">
        <v>341664</v>
      </c>
      <c r="K15" s="20"/>
      <c r="L15" s="20"/>
      <c r="M15" s="20"/>
      <c r="N15" s="20"/>
      <c r="O15" s="20">
        <v>341664</v>
      </c>
    </row>
    <row r="16" ht="21.75" customHeight="1" spans="1:15">
      <c r="A16" s="100" t="s">
        <v>74</v>
      </c>
      <c r="B16" s="100" t="s">
        <v>75</v>
      </c>
      <c r="C16" s="20">
        <v>1733221.44</v>
      </c>
      <c r="D16" s="20">
        <v>1391557.44</v>
      </c>
      <c r="E16" s="20">
        <v>1391557.44</v>
      </c>
      <c r="F16" s="20"/>
      <c r="G16" s="20"/>
      <c r="H16" s="20"/>
      <c r="I16" s="20"/>
      <c r="J16" s="20">
        <v>341664</v>
      </c>
      <c r="K16" s="20"/>
      <c r="L16" s="20"/>
      <c r="M16" s="20"/>
      <c r="N16" s="20"/>
      <c r="O16" s="20">
        <v>341664</v>
      </c>
    </row>
    <row r="17" ht="21.75" customHeight="1" spans="1:15">
      <c r="A17" s="164" t="s">
        <v>76</v>
      </c>
      <c r="B17" s="164" t="s">
        <v>77</v>
      </c>
      <c r="C17" s="20">
        <v>1800</v>
      </c>
      <c r="D17" s="20">
        <v>1800</v>
      </c>
      <c r="E17" s="20">
        <v>1800</v>
      </c>
      <c r="F17" s="20"/>
      <c r="G17" s="20"/>
      <c r="H17" s="20"/>
      <c r="I17" s="20"/>
      <c r="J17" s="20"/>
      <c r="K17" s="20"/>
      <c r="L17" s="20"/>
      <c r="M17" s="20"/>
      <c r="N17" s="20"/>
      <c r="O17" s="20"/>
    </row>
    <row r="18" ht="21.75" customHeight="1" spans="1:15">
      <c r="A18" s="164" t="s">
        <v>78</v>
      </c>
      <c r="B18" s="164" t="s">
        <v>79</v>
      </c>
      <c r="C18" s="20">
        <v>1617533.44</v>
      </c>
      <c r="D18" s="20">
        <v>1389757.44</v>
      </c>
      <c r="E18" s="20">
        <v>1389757.44</v>
      </c>
      <c r="F18" s="20"/>
      <c r="G18" s="20"/>
      <c r="H18" s="20"/>
      <c r="I18" s="20"/>
      <c r="J18" s="20">
        <v>227776</v>
      </c>
      <c r="K18" s="20"/>
      <c r="L18" s="20"/>
      <c r="M18" s="20"/>
      <c r="N18" s="20"/>
      <c r="O18" s="20">
        <v>227776</v>
      </c>
    </row>
    <row r="19" ht="21.75" customHeight="1" spans="1:15">
      <c r="A19" s="164" t="s">
        <v>80</v>
      </c>
      <c r="B19" s="164" t="s">
        <v>81</v>
      </c>
      <c r="C19" s="20">
        <v>113888</v>
      </c>
      <c r="D19" s="20"/>
      <c r="E19" s="20"/>
      <c r="F19" s="20"/>
      <c r="G19" s="20"/>
      <c r="H19" s="20"/>
      <c r="I19" s="20"/>
      <c r="J19" s="20">
        <v>113888</v>
      </c>
      <c r="K19" s="20"/>
      <c r="L19" s="20"/>
      <c r="M19" s="20"/>
      <c r="N19" s="20"/>
      <c r="O19" s="20">
        <v>113888</v>
      </c>
    </row>
    <row r="20" ht="21.75" customHeight="1" spans="1:15">
      <c r="A20" s="19" t="s">
        <v>82</v>
      </c>
      <c r="B20" s="19" t="s">
        <v>83</v>
      </c>
      <c r="C20" s="20">
        <v>1350981.15</v>
      </c>
      <c r="D20" s="20">
        <v>1099287.15</v>
      </c>
      <c r="E20" s="20">
        <v>1003287.15</v>
      </c>
      <c r="F20" s="20">
        <v>96000</v>
      </c>
      <c r="G20" s="20"/>
      <c r="H20" s="20"/>
      <c r="I20" s="20"/>
      <c r="J20" s="20">
        <v>251694</v>
      </c>
      <c r="K20" s="20"/>
      <c r="L20" s="20"/>
      <c r="M20" s="20"/>
      <c r="N20" s="20"/>
      <c r="O20" s="20">
        <v>251694</v>
      </c>
    </row>
    <row r="21" ht="21.75" customHeight="1" spans="1:15">
      <c r="A21" s="100" t="s">
        <v>84</v>
      </c>
      <c r="B21" s="100" t="s">
        <v>85</v>
      </c>
      <c r="C21" s="20">
        <v>96000</v>
      </c>
      <c r="D21" s="20">
        <v>96000</v>
      </c>
      <c r="E21" s="20"/>
      <c r="F21" s="20">
        <v>96000</v>
      </c>
      <c r="G21" s="20"/>
      <c r="H21" s="20"/>
      <c r="I21" s="20"/>
      <c r="J21" s="20"/>
      <c r="K21" s="20"/>
      <c r="L21" s="20"/>
      <c r="M21" s="20"/>
      <c r="N21" s="20"/>
      <c r="O21" s="20"/>
    </row>
    <row r="22" ht="21.75" customHeight="1" spans="1:15">
      <c r="A22" s="164" t="s">
        <v>86</v>
      </c>
      <c r="B22" s="164" t="s">
        <v>87</v>
      </c>
      <c r="C22" s="20">
        <v>96000</v>
      </c>
      <c r="D22" s="20">
        <v>96000</v>
      </c>
      <c r="E22" s="20"/>
      <c r="F22" s="20">
        <v>96000</v>
      </c>
      <c r="G22" s="20"/>
      <c r="H22" s="20"/>
      <c r="I22" s="20"/>
      <c r="J22" s="20"/>
      <c r="K22" s="20"/>
      <c r="L22" s="20"/>
      <c r="M22" s="20"/>
      <c r="N22" s="20"/>
      <c r="O22" s="20"/>
    </row>
    <row r="23" ht="21.75" customHeight="1" spans="1:15">
      <c r="A23" s="100" t="s">
        <v>88</v>
      </c>
      <c r="B23" s="100" t="s">
        <v>89</v>
      </c>
      <c r="C23" s="20">
        <v>1254981.15</v>
      </c>
      <c r="D23" s="20">
        <v>1003287.15</v>
      </c>
      <c r="E23" s="20">
        <v>1003287.15</v>
      </c>
      <c r="F23" s="20"/>
      <c r="G23" s="20"/>
      <c r="H23" s="20"/>
      <c r="I23" s="20"/>
      <c r="J23" s="20">
        <v>251694</v>
      </c>
      <c r="K23" s="20"/>
      <c r="L23" s="20"/>
      <c r="M23" s="20"/>
      <c r="N23" s="20"/>
      <c r="O23" s="20">
        <v>251694</v>
      </c>
    </row>
    <row r="24" ht="21.75" customHeight="1" spans="1:15">
      <c r="A24" s="164" t="s">
        <v>90</v>
      </c>
      <c r="B24" s="164" t="s">
        <v>91</v>
      </c>
      <c r="C24" s="20">
        <v>729687.22</v>
      </c>
      <c r="D24" s="20">
        <v>602087.22</v>
      </c>
      <c r="E24" s="20">
        <v>602087.22</v>
      </c>
      <c r="F24" s="20"/>
      <c r="G24" s="20"/>
      <c r="H24" s="20"/>
      <c r="I24" s="20"/>
      <c r="J24" s="20">
        <v>127600</v>
      </c>
      <c r="K24" s="20"/>
      <c r="L24" s="20"/>
      <c r="M24" s="20"/>
      <c r="N24" s="20"/>
      <c r="O24" s="20">
        <v>127600</v>
      </c>
    </row>
    <row r="25" ht="21.75" customHeight="1" spans="1:15">
      <c r="A25" s="164" t="s">
        <v>92</v>
      </c>
      <c r="B25" s="164" t="s">
        <v>93</v>
      </c>
      <c r="C25" s="20">
        <v>357237.15</v>
      </c>
      <c r="D25" s="20">
        <v>303437.15</v>
      </c>
      <c r="E25" s="20">
        <v>303437.15</v>
      </c>
      <c r="F25" s="20"/>
      <c r="G25" s="20"/>
      <c r="H25" s="20"/>
      <c r="I25" s="20"/>
      <c r="J25" s="20">
        <v>53800</v>
      </c>
      <c r="K25" s="20"/>
      <c r="L25" s="20"/>
      <c r="M25" s="20"/>
      <c r="N25" s="20"/>
      <c r="O25" s="20">
        <v>53800</v>
      </c>
    </row>
    <row r="26" ht="21.75" customHeight="1" spans="1:15">
      <c r="A26" s="164" t="s">
        <v>94</v>
      </c>
      <c r="B26" s="164" t="s">
        <v>95</v>
      </c>
      <c r="C26" s="20">
        <v>168056.78</v>
      </c>
      <c r="D26" s="20">
        <v>97762.78</v>
      </c>
      <c r="E26" s="20">
        <v>97762.78</v>
      </c>
      <c r="F26" s="20"/>
      <c r="G26" s="20"/>
      <c r="H26" s="20"/>
      <c r="I26" s="20"/>
      <c r="J26" s="20">
        <v>70294</v>
      </c>
      <c r="K26" s="20"/>
      <c r="L26" s="20"/>
      <c r="M26" s="20"/>
      <c r="N26" s="20"/>
      <c r="O26" s="20">
        <v>70294</v>
      </c>
    </row>
    <row r="27" ht="21.75" customHeight="1" spans="1:15">
      <c r="A27" s="19" t="s">
        <v>96</v>
      </c>
      <c r="B27" s="19" t="s">
        <v>97</v>
      </c>
      <c r="C27" s="20">
        <v>1194623.84</v>
      </c>
      <c r="D27" s="20">
        <v>1041423.84</v>
      </c>
      <c r="E27" s="20">
        <v>1041423.84</v>
      </c>
      <c r="F27" s="20"/>
      <c r="G27" s="20"/>
      <c r="H27" s="20"/>
      <c r="I27" s="20"/>
      <c r="J27" s="20">
        <v>153200</v>
      </c>
      <c r="K27" s="20"/>
      <c r="L27" s="20"/>
      <c r="M27" s="20"/>
      <c r="N27" s="20"/>
      <c r="O27" s="20">
        <v>153200</v>
      </c>
    </row>
    <row r="28" ht="21.75" customHeight="1" spans="1:15">
      <c r="A28" s="100" t="s">
        <v>98</v>
      </c>
      <c r="B28" s="100" t="s">
        <v>99</v>
      </c>
      <c r="C28" s="20">
        <v>1194623.84</v>
      </c>
      <c r="D28" s="20">
        <v>1041423.84</v>
      </c>
      <c r="E28" s="20">
        <v>1041423.84</v>
      </c>
      <c r="F28" s="20"/>
      <c r="G28" s="20"/>
      <c r="H28" s="20"/>
      <c r="I28" s="20"/>
      <c r="J28" s="20">
        <v>153200</v>
      </c>
      <c r="K28" s="20"/>
      <c r="L28" s="20"/>
      <c r="M28" s="20"/>
      <c r="N28" s="20"/>
      <c r="O28" s="20">
        <v>153200</v>
      </c>
    </row>
    <row r="29" ht="21.75" customHeight="1" spans="1:15">
      <c r="A29" s="164" t="s">
        <v>100</v>
      </c>
      <c r="B29" s="164" t="s">
        <v>101</v>
      </c>
      <c r="C29" s="20">
        <v>1194623.84</v>
      </c>
      <c r="D29" s="20">
        <v>1041423.84</v>
      </c>
      <c r="E29" s="20">
        <v>1041423.84</v>
      </c>
      <c r="F29" s="20"/>
      <c r="G29" s="20"/>
      <c r="H29" s="20"/>
      <c r="I29" s="20"/>
      <c r="J29" s="20">
        <v>153200</v>
      </c>
      <c r="K29" s="20"/>
      <c r="L29" s="20"/>
      <c r="M29" s="20"/>
      <c r="N29" s="20"/>
      <c r="O29" s="20">
        <v>153200</v>
      </c>
    </row>
    <row r="30" ht="21.75" customHeight="1" spans="1:15">
      <c r="A30" s="21" t="s">
        <v>102</v>
      </c>
      <c r="B30" s="21" t="s">
        <v>102</v>
      </c>
      <c r="C30" s="20">
        <v>84092971.51</v>
      </c>
      <c r="D30" s="20">
        <v>15270855.71</v>
      </c>
      <c r="E30" s="20">
        <v>15094855.71</v>
      </c>
      <c r="F30" s="20">
        <v>176000</v>
      </c>
      <c r="G30" s="20"/>
      <c r="H30" s="20"/>
      <c r="I30" s="20"/>
      <c r="J30" s="20">
        <v>68822115.8</v>
      </c>
      <c r="K30" s="20"/>
      <c r="L30" s="20"/>
      <c r="M30" s="20"/>
      <c r="N30" s="20"/>
      <c r="O30" s="20">
        <v>68822115.8</v>
      </c>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 right="0.3" top="0.41" bottom="0.41" header="0.25" footer="0.25"/>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showZeros="0" workbookViewId="0">
      <selection activeCell="A1" sqref="A1"/>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30" t="s">
        <v>103</v>
      </c>
    </row>
    <row r="2" ht="36" customHeight="1" spans="1:4">
      <c r="A2" s="4" t="str">
        <f>"2025"&amp;"年部门财政拨款收支预算总表"</f>
        <v>2025年部门财政拨款收支预算总表</v>
      </c>
      <c r="B2" s="4"/>
      <c r="C2" s="4"/>
      <c r="D2" s="4"/>
    </row>
    <row r="3" ht="24" customHeight="1" spans="1:4">
      <c r="A3" s="5" t="str">
        <f>"单位名称："&amp;"滇西应用技术大学傣医药学院"</f>
        <v>单位名称：滇西应用技术大学傣医药学院</v>
      </c>
      <c r="B3" s="5"/>
      <c r="C3" s="167"/>
      <c r="D3" s="103" t="s">
        <v>1</v>
      </c>
    </row>
    <row r="4" ht="19.5" customHeight="1" spans="1:4">
      <c r="A4" s="10" t="s">
        <v>2</v>
      </c>
      <c r="B4" s="12"/>
      <c r="C4" s="10" t="s">
        <v>3</v>
      </c>
      <c r="D4" s="12"/>
    </row>
    <row r="5" ht="21.75" customHeight="1" spans="1:4">
      <c r="A5" s="25" t="s">
        <v>4</v>
      </c>
      <c r="B5" s="109" t="s">
        <v>5</v>
      </c>
      <c r="C5" s="25" t="s">
        <v>104</v>
      </c>
      <c r="D5" s="109" t="s">
        <v>5</v>
      </c>
    </row>
    <row r="6" ht="17.25" customHeight="1" spans="1:4">
      <c r="A6" s="27"/>
      <c r="B6" s="112"/>
      <c r="C6" s="27"/>
      <c r="D6" s="112"/>
    </row>
    <row r="7" ht="17.25" customHeight="1" spans="1:4">
      <c r="A7" s="168" t="s">
        <v>105</v>
      </c>
      <c r="B7" s="20">
        <v>15094855.71</v>
      </c>
      <c r="C7" s="169" t="s">
        <v>106</v>
      </c>
      <c r="D7" s="170">
        <v>15270855.71</v>
      </c>
    </row>
    <row r="8" ht="17.25" customHeight="1" spans="1:4">
      <c r="A8" s="171" t="s">
        <v>107</v>
      </c>
      <c r="B8" s="20">
        <v>15094855.71</v>
      </c>
      <c r="C8" s="169" t="str">
        <f>"（"&amp;"一"&amp;"）"&amp;"教育支出"</f>
        <v>（一）教育支出</v>
      </c>
      <c r="D8" s="170">
        <v>11658587.28</v>
      </c>
    </row>
    <row r="9" ht="17.25" customHeight="1" spans="1:4">
      <c r="A9" s="171" t="s">
        <v>108</v>
      </c>
      <c r="B9" s="20"/>
      <c r="C9" s="169" t="str">
        <f>"（"&amp;"二"&amp;"）"&amp;"科学技术支出"</f>
        <v>（二）科学技术支出</v>
      </c>
      <c r="D9" s="170">
        <v>80000</v>
      </c>
    </row>
    <row r="10" ht="17.25" customHeight="1" spans="1:4">
      <c r="A10" s="171" t="s">
        <v>109</v>
      </c>
      <c r="B10" s="20"/>
      <c r="C10" s="169" t="str">
        <f>"（"&amp;"三"&amp;"）"&amp;"社会保障和就业支出"</f>
        <v>（三）社会保障和就业支出</v>
      </c>
      <c r="D10" s="170">
        <v>1391557.44</v>
      </c>
    </row>
    <row r="11" ht="17.25" customHeight="1" spans="1:4">
      <c r="A11" s="171" t="s">
        <v>110</v>
      </c>
      <c r="B11" s="20">
        <v>176000</v>
      </c>
      <c r="C11" s="169" t="str">
        <f>"（"&amp;"四"&amp;"）"&amp;"卫生健康支出"</f>
        <v>（四）卫生健康支出</v>
      </c>
      <c r="D11" s="170">
        <v>1099287.15</v>
      </c>
    </row>
    <row r="12" ht="17.25" customHeight="1" spans="1:4">
      <c r="A12" s="171" t="s">
        <v>107</v>
      </c>
      <c r="B12" s="20">
        <v>176000</v>
      </c>
      <c r="C12" s="169" t="str">
        <f>"（"&amp;"五"&amp;"）"&amp;"住房保障支出"</f>
        <v>（五）住房保障支出</v>
      </c>
      <c r="D12" s="170">
        <v>1041423.84</v>
      </c>
    </row>
    <row r="13" ht="17.25" customHeight="1" spans="1:4">
      <c r="A13" s="171" t="s">
        <v>108</v>
      </c>
      <c r="B13" s="20"/>
      <c r="C13" s="169"/>
      <c r="D13" s="170"/>
    </row>
    <row r="14" ht="17.25" customHeight="1" spans="1:4">
      <c r="A14" s="171" t="s">
        <v>109</v>
      </c>
      <c r="B14" s="20"/>
      <c r="C14" s="169"/>
      <c r="D14" s="170"/>
    </row>
    <row r="15" customHeight="1" spans="1:4">
      <c r="A15" s="172"/>
      <c r="B15" s="173"/>
      <c r="C15" s="174" t="s">
        <v>111</v>
      </c>
      <c r="D15" s="173"/>
    </row>
    <row r="16" ht="17.25" customHeight="1" spans="1:4">
      <c r="A16" s="175" t="s">
        <v>112</v>
      </c>
      <c r="B16" s="176">
        <v>15270855.71</v>
      </c>
      <c r="C16" s="172" t="s">
        <v>25</v>
      </c>
      <c r="D16" s="176">
        <v>15270855.71</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selection activeCell="A1" sqref="A1"/>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120"/>
      <c r="F1" s="158"/>
      <c r="G1" s="30" t="s">
        <v>113</v>
      </c>
    </row>
    <row r="2" ht="39" customHeight="1" spans="1:7">
      <c r="A2" s="4" t="str">
        <f>"2025"&amp;"年一般公共预算支出预算表（按功能科目分类）"</f>
        <v>2025年一般公共预算支出预算表（按功能科目分类）</v>
      </c>
      <c r="B2" s="4"/>
      <c r="C2" s="4"/>
      <c r="D2" s="4"/>
      <c r="E2" s="4"/>
      <c r="F2" s="4"/>
      <c r="G2" s="4"/>
    </row>
    <row r="3" ht="18" customHeight="1" spans="1:7">
      <c r="A3" s="5" t="str">
        <f>"单位名称："&amp;"滇西应用技术大学傣医药学院"</f>
        <v>单位名称：滇西应用技术大学傣医药学院</v>
      </c>
      <c r="B3" s="5"/>
      <c r="C3" s="5"/>
      <c r="D3" s="5"/>
      <c r="E3" s="5"/>
      <c r="F3" s="103"/>
      <c r="G3" s="103" t="s">
        <v>1</v>
      </c>
    </row>
    <row r="4" ht="20.25" customHeight="1" spans="1:7">
      <c r="A4" s="159" t="s">
        <v>114</v>
      </c>
      <c r="B4" s="160"/>
      <c r="C4" s="109" t="s">
        <v>29</v>
      </c>
      <c r="D4" s="145" t="s">
        <v>48</v>
      </c>
      <c r="E4" s="148"/>
      <c r="F4" s="149"/>
      <c r="G4" s="161" t="s">
        <v>49</v>
      </c>
    </row>
    <row r="5" ht="20.25" customHeight="1" spans="1:7">
      <c r="A5" s="162" t="s">
        <v>46</v>
      </c>
      <c r="B5" s="162" t="s">
        <v>47</v>
      </c>
      <c r="C5" s="112"/>
      <c r="D5" s="17" t="s">
        <v>31</v>
      </c>
      <c r="E5" s="17" t="s">
        <v>115</v>
      </c>
      <c r="F5" s="17" t="s">
        <v>116</v>
      </c>
      <c r="G5" s="96"/>
    </row>
    <row r="6" ht="19.5" customHeight="1" spans="1:7">
      <c r="A6" s="162" t="s">
        <v>117</v>
      </c>
      <c r="B6" s="162" t="s">
        <v>118</v>
      </c>
      <c r="C6" s="162" t="s">
        <v>119</v>
      </c>
      <c r="D6" s="17">
        <v>4</v>
      </c>
      <c r="E6" s="163" t="s">
        <v>120</v>
      </c>
      <c r="F6" s="163" t="s">
        <v>121</v>
      </c>
      <c r="G6" s="162" t="s">
        <v>122</v>
      </c>
    </row>
    <row r="7" ht="18" customHeight="1" spans="1:7">
      <c r="A7" s="19" t="s">
        <v>57</v>
      </c>
      <c r="B7" s="19" t="s">
        <v>58</v>
      </c>
      <c r="C7" s="20">
        <v>11658587.28</v>
      </c>
      <c r="D7" s="20">
        <v>11658587.28</v>
      </c>
      <c r="E7" s="20">
        <v>9024988</v>
      </c>
      <c r="F7" s="20">
        <v>2633599.28</v>
      </c>
      <c r="G7" s="20"/>
    </row>
    <row r="8" ht="18" customHeight="1" spans="1:7">
      <c r="A8" s="100" t="s">
        <v>59</v>
      </c>
      <c r="B8" s="100" t="s">
        <v>60</v>
      </c>
      <c r="C8" s="20">
        <v>11658587.28</v>
      </c>
      <c r="D8" s="20">
        <v>11658587.28</v>
      </c>
      <c r="E8" s="20">
        <v>9024988</v>
      </c>
      <c r="F8" s="20">
        <v>2633599.28</v>
      </c>
      <c r="G8" s="20"/>
    </row>
    <row r="9" ht="18" customHeight="1" spans="1:7">
      <c r="A9" s="164" t="s">
        <v>61</v>
      </c>
      <c r="B9" s="164" t="s">
        <v>62</v>
      </c>
      <c r="C9" s="20">
        <v>11658587.28</v>
      </c>
      <c r="D9" s="20">
        <v>11658587.28</v>
      </c>
      <c r="E9" s="20">
        <v>9024988</v>
      </c>
      <c r="F9" s="20">
        <v>2633599.28</v>
      </c>
      <c r="G9" s="20"/>
    </row>
    <row r="10" ht="18" customHeight="1" spans="1:7">
      <c r="A10" s="19" t="s">
        <v>66</v>
      </c>
      <c r="B10" s="19" t="s">
        <v>67</v>
      </c>
      <c r="C10" s="20">
        <v>80000</v>
      </c>
      <c r="D10" s="20"/>
      <c r="E10" s="20"/>
      <c r="F10" s="20"/>
      <c r="G10" s="20">
        <v>80000</v>
      </c>
    </row>
    <row r="11" ht="18" customHeight="1" spans="1:7">
      <c r="A11" s="100" t="s">
        <v>68</v>
      </c>
      <c r="B11" s="100" t="s">
        <v>69</v>
      </c>
      <c r="C11" s="20">
        <v>80000</v>
      </c>
      <c r="D11" s="20"/>
      <c r="E11" s="20"/>
      <c r="F11" s="20"/>
      <c r="G11" s="20">
        <v>80000</v>
      </c>
    </row>
    <row r="12" ht="18" customHeight="1" spans="1:7">
      <c r="A12" s="164" t="s">
        <v>70</v>
      </c>
      <c r="B12" s="164" t="s">
        <v>71</v>
      </c>
      <c r="C12" s="20">
        <v>80000</v>
      </c>
      <c r="D12" s="20"/>
      <c r="E12" s="20"/>
      <c r="F12" s="20"/>
      <c r="G12" s="20">
        <v>80000</v>
      </c>
    </row>
    <row r="13" ht="18" customHeight="1" spans="1:7">
      <c r="A13" s="19" t="s">
        <v>72</v>
      </c>
      <c r="B13" s="19" t="s">
        <v>73</v>
      </c>
      <c r="C13" s="20">
        <v>1391557.44</v>
      </c>
      <c r="D13" s="20">
        <v>1391557.44</v>
      </c>
      <c r="E13" s="20">
        <v>1389757.44</v>
      </c>
      <c r="F13" s="20">
        <v>1800</v>
      </c>
      <c r="G13" s="20"/>
    </row>
    <row r="14" ht="18" customHeight="1" spans="1:7">
      <c r="A14" s="100" t="s">
        <v>74</v>
      </c>
      <c r="B14" s="100" t="s">
        <v>75</v>
      </c>
      <c r="C14" s="20">
        <v>1391557.44</v>
      </c>
      <c r="D14" s="20">
        <v>1391557.44</v>
      </c>
      <c r="E14" s="20">
        <v>1389757.44</v>
      </c>
      <c r="F14" s="20">
        <v>1800</v>
      </c>
      <c r="G14" s="20"/>
    </row>
    <row r="15" ht="18" customHeight="1" spans="1:7">
      <c r="A15" s="164" t="s">
        <v>76</v>
      </c>
      <c r="B15" s="164" t="s">
        <v>77</v>
      </c>
      <c r="C15" s="20">
        <v>1800</v>
      </c>
      <c r="D15" s="20">
        <v>1800</v>
      </c>
      <c r="E15" s="20"/>
      <c r="F15" s="20">
        <v>1800</v>
      </c>
      <c r="G15" s="20"/>
    </row>
    <row r="16" ht="18" customHeight="1" spans="1:7">
      <c r="A16" s="164" t="s">
        <v>78</v>
      </c>
      <c r="B16" s="164" t="s">
        <v>79</v>
      </c>
      <c r="C16" s="20">
        <v>1389757.44</v>
      </c>
      <c r="D16" s="20">
        <v>1389757.44</v>
      </c>
      <c r="E16" s="20">
        <v>1389757.44</v>
      </c>
      <c r="F16" s="20"/>
      <c r="G16" s="20"/>
    </row>
    <row r="17" ht="18" customHeight="1" spans="1:7">
      <c r="A17" s="19" t="s">
        <v>82</v>
      </c>
      <c r="B17" s="19" t="s">
        <v>83</v>
      </c>
      <c r="C17" s="20">
        <v>1099287.15</v>
      </c>
      <c r="D17" s="20">
        <v>1003287.15</v>
      </c>
      <c r="E17" s="20">
        <v>1003287.15</v>
      </c>
      <c r="F17" s="20"/>
      <c r="G17" s="20">
        <v>96000</v>
      </c>
    </row>
    <row r="18" ht="18" customHeight="1" spans="1:7">
      <c r="A18" s="100" t="s">
        <v>84</v>
      </c>
      <c r="B18" s="100" t="s">
        <v>85</v>
      </c>
      <c r="C18" s="20">
        <v>96000</v>
      </c>
      <c r="D18" s="20"/>
      <c r="E18" s="20"/>
      <c r="F18" s="20"/>
      <c r="G18" s="20">
        <v>96000</v>
      </c>
    </row>
    <row r="19" ht="18" customHeight="1" spans="1:7">
      <c r="A19" s="164" t="s">
        <v>86</v>
      </c>
      <c r="B19" s="164" t="s">
        <v>87</v>
      </c>
      <c r="C19" s="20">
        <v>96000</v>
      </c>
      <c r="D19" s="20"/>
      <c r="E19" s="20"/>
      <c r="F19" s="20"/>
      <c r="G19" s="20">
        <v>96000</v>
      </c>
    </row>
    <row r="20" ht="18" customHeight="1" spans="1:7">
      <c r="A20" s="100" t="s">
        <v>88</v>
      </c>
      <c r="B20" s="100" t="s">
        <v>89</v>
      </c>
      <c r="C20" s="20">
        <v>1003287.15</v>
      </c>
      <c r="D20" s="20">
        <v>1003287.15</v>
      </c>
      <c r="E20" s="20">
        <v>1003287.15</v>
      </c>
      <c r="F20" s="20"/>
      <c r="G20" s="20"/>
    </row>
    <row r="21" ht="18" customHeight="1" spans="1:7">
      <c r="A21" s="164" t="s">
        <v>90</v>
      </c>
      <c r="B21" s="164" t="s">
        <v>91</v>
      </c>
      <c r="C21" s="20">
        <v>602087.22</v>
      </c>
      <c r="D21" s="20">
        <v>602087.22</v>
      </c>
      <c r="E21" s="20">
        <v>602087.22</v>
      </c>
      <c r="F21" s="20"/>
      <c r="G21" s="20"/>
    </row>
    <row r="22" ht="18" customHeight="1" spans="1:7">
      <c r="A22" s="164" t="s">
        <v>92</v>
      </c>
      <c r="B22" s="164" t="s">
        <v>93</v>
      </c>
      <c r="C22" s="20">
        <v>303437.15</v>
      </c>
      <c r="D22" s="20">
        <v>303437.15</v>
      </c>
      <c r="E22" s="20">
        <v>303437.15</v>
      </c>
      <c r="F22" s="20"/>
      <c r="G22" s="20"/>
    </row>
    <row r="23" ht="18" customHeight="1" spans="1:7">
      <c r="A23" s="164" t="s">
        <v>94</v>
      </c>
      <c r="B23" s="164" t="s">
        <v>95</v>
      </c>
      <c r="C23" s="20">
        <v>97762.78</v>
      </c>
      <c r="D23" s="20">
        <v>97762.78</v>
      </c>
      <c r="E23" s="20">
        <v>97762.78</v>
      </c>
      <c r="F23" s="20"/>
      <c r="G23" s="20"/>
    </row>
    <row r="24" ht="18" customHeight="1" spans="1:7">
      <c r="A24" s="19" t="s">
        <v>96</v>
      </c>
      <c r="B24" s="19" t="s">
        <v>97</v>
      </c>
      <c r="C24" s="20">
        <v>1041423.84</v>
      </c>
      <c r="D24" s="20">
        <v>1041423.84</v>
      </c>
      <c r="E24" s="20">
        <v>1041423.84</v>
      </c>
      <c r="F24" s="20"/>
      <c r="G24" s="20"/>
    </row>
    <row r="25" ht="18" customHeight="1" spans="1:7">
      <c r="A25" s="100" t="s">
        <v>98</v>
      </c>
      <c r="B25" s="100" t="s">
        <v>99</v>
      </c>
      <c r="C25" s="20">
        <v>1041423.84</v>
      </c>
      <c r="D25" s="20">
        <v>1041423.84</v>
      </c>
      <c r="E25" s="20">
        <v>1041423.84</v>
      </c>
      <c r="F25" s="20"/>
      <c r="G25" s="20"/>
    </row>
    <row r="26" ht="18" customHeight="1" spans="1:7">
      <c r="A26" s="164" t="s">
        <v>100</v>
      </c>
      <c r="B26" s="164" t="s">
        <v>101</v>
      </c>
      <c r="C26" s="20">
        <v>1041423.84</v>
      </c>
      <c r="D26" s="20">
        <v>1041423.84</v>
      </c>
      <c r="E26" s="20">
        <v>1041423.84</v>
      </c>
      <c r="F26" s="20"/>
      <c r="G26" s="20"/>
    </row>
    <row r="27" ht="18" customHeight="1" spans="1:7">
      <c r="A27" s="165" t="s">
        <v>102</v>
      </c>
      <c r="B27" s="166" t="s">
        <v>102</v>
      </c>
      <c r="C27" s="20">
        <v>15270855.71</v>
      </c>
      <c r="D27" s="20">
        <v>15094855.71</v>
      </c>
      <c r="E27" s="20">
        <v>12459456.43</v>
      </c>
      <c r="F27" s="20">
        <v>2635399.28</v>
      </c>
      <c r="G27" s="20">
        <v>176000</v>
      </c>
    </row>
  </sheetData>
  <mergeCells count="7">
    <mergeCell ref="A2:G2"/>
    <mergeCell ref="A3:E3"/>
    <mergeCell ref="A4:B4"/>
    <mergeCell ref="D4:F4"/>
    <mergeCell ref="A27:B27"/>
    <mergeCell ref="C4:C5"/>
    <mergeCell ref="G4:G5"/>
  </mergeCells>
  <printOptions horizontalCentered="1"/>
  <pageMargins left="0.3" right="0.3" top="0.46" bottom="0.46" header="0.4" footer="0.4"/>
  <pageSetup paperSize="9" scale="82"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10.6555555555556" defaultRowHeight="14.25" customHeight="1" outlineLevelRow="6" outlineLevelCol="5"/>
  <cols>
    <col min="1" max="2" width="32" customWidth="1"/>
    <col min="3" max="6" width="30.1555555555556" customWidth="1"/>
  </cols>
  <sheetData>
    <row r="1" customHeight="1" spans="1:6">
      <c r="A1" s="153"/>
      <c r="B1" s="153"/>
      <c r="C1" s="74"/>
      <c r="D1" s="154"/>
      <c r="F1" s="155" t="s">
        <v>123</v>
      </c>
    </row>
    <row r="2" ht="32.25" customHeight="1" spans="1:6">
      <c r="A2" s="108" t="str">
        <f>"2025"&amp;"年一般公共预算“三公”经费支出预算表"</f>
        <v>2025年一般公共预算“三公”经费支出预算表</v>
      </c>
      <c r="B2" s="156"/>
      <c r="C2" s="156"/>
      <c r="D2" s="156"/>
      <c r="E2" s="156"/>
      <c r="F2" s="156"/>
    </row>
    <row r="3" ht="18.75" customHeight="1" spans="1:6">
      <c r="A3" s="157" t="str">
        <f>"单位名称："&amp;"滇西应用技术大学傣医药学院"</f>
        <v>单位名称：滇西应用技术大学傣医药学院</v>
      </c>
      <c r="B3" s="156"/>
      <c r="C3" s="156"/>
      <c r="D3" s="156"/>
      <c r="E3" s="156"/>
      <c r="F3" s="34" t="s">
        <v>124</v>
      </c>
    </row>
    <row r="4" ht="19.5" customHeight="1" spans="1:6">
      <c r="A4" s="9" t="s">
        <v>125</v>
      </c>
      <c r="B4" s="25" t="s">
        <v>126</v>
      </c>
      <c r="C4" s="10" t="s">
        <v>127</v>
      </c>
      <c r="D4" s="11"/>
      <c r="E4" s="12"/>
      <c r="F4" s="25" t="s">
        <v>128</v>
      </c>
    </row>
    <row r="5" ht="19.5" customHeight="1" spans="1:6">
      <c r="A5" s="16"/>
      <c r="B5" s="27"/>
      <c r="C5" s="17" t="s">
        <v>31</v>
      </c>
      <c r="D5" s="17" t="s">
        <v>129</v>
      </c>
      <c r="E5" s="17" t="s">
        <v>130</v>
      </c>
      <c r="F5" s="27"/>
    </row>
    <row r="6" ht="18.75" customHeight="1" spans="1:6">
      <c r="A6" s="38">
        <v>1</v>
      </c>
      <c r="B6" s="38">
        <v>2</v>
      </c>
      <c r="C6" s="35">
        <v>3</v>
      </c>
      <c r="D6" s="38">
        <v>4</v>
      </c>
      <c r="E6" s="38">
        <v>5</v>
      </c>
      <c r="F6" s="38">
        <v>6</v>
      </c>
    </row>
    <row r="7" ht="24" customHeight="1" spans="1:6">
      <c r="A7" s="20">
        <v>130000</v>
      </c>
      <c r="B7" s="20">
        <v>80000</v>
      </c>
      <c r="C7" s="20"/>
      <c r="D7" s="20"/>
      <c r="E7" s="20"/>
      <c r="F7" s="20">
        <v>50000</v>
      </c>
    </row>
  </sheetData>
  <mergeCells count="6">
    <mergeCell ref="A2:F2"/>
    <mergeCell ref="A3:C3"/>
    <mergeCell ref="C4:E4"/>
    <mergeCell ref="A4:A5"/>
    <mergeCell ref="B4:B5"/>
    <mergeCell ref="F4:F5"/>
  </mergeCells>
  <printOptions horizontalCentered="1"/>
  <pageMargins left="0.3" right="0.3" top="0.46" bottom="0.46" header="0.41" footer="0.41"/>
  <pageSetup paperSize="9" scale="94"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8"/>
  <sheetViews>
    <sheetView showZeros="0" topLeftCell="A13" workbookViewId="0">
      <selection activeCell="A1" sqref="A1"/>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ht="18.75" customHeight="1" spans="2:24">
      <c r="B1" s="141"/>
      <c r="D1" s="142"/>
      <c r="E1" s="142"/>
      <c r="F1" s="142"/>
      <c r="G1" s="142"/>
      <c r="H1" s="75"/>
      <c r="I1" s="75"/>
      <c r="J1" s="2"/>
      <c r="K1" s="75"/>
      <c r="L1" s="75"/>
      <c r="M1" s="75"/>
      <c r="N1" s="75"/>
      <c r="O1" s="2"/>
      <c r="P1" s="2"/>
      <c r="Q1" s="2"/>
      <c r="R1" s="75"/>
      <c r="V1" s="141"/>
      <c r="X1" s="3" t="s">
        <v>131</v>
      </c>
    </row>
    <row r="2" ht="39.75" customHeight="1" spans="1:24">
      <c r="A2" s="143" t="str">
        <f>"2025"&amp;"年部门基本支出预算表"</f>
        <v>2025年部门基本支出预算表</v>
      </c>
      <c r="B2" s="143"/>
      <c r="C2" s="143"/>
      <c r="D2" s="143"/>
      <c r="E2" s="143"/>
      <c r="F2" s="143"/>
      <c r="G2" s="143"/>
      <c r="H2" s="143"/>
      <c r="I2" s="143"/>
      <c r="J2" s="143"/>
      <c r="K2" s="143"/>
      <c r="L2" s="143"/>
      <c r="M2" s="143"/>
      <c r="N2" s="143"/>
      <c r="O2" s="143"/>
      <c r="P2" s="143"/>
      <c r="Q2" s="143"/>
      <c r="R2" s="143"/>
      <c r="S2" s="143"/>
      <c r="T2" s="143"/>
      <c r="U2" s="143"/>
      <c r="V2" s="143"/>
      <c r="W2" s="143"/>
      <c r="X2" s="143"/>
    </row>
    <row r="3" ht="18.75" customHeight="1" spans="1:24">
      <c r="A3" s="5" t="str">
        <f>"单位名称："&amp;"滇西应用技术大学傣医药学院"</f>
        <v>单位名称：滇西应用技术大学傣医药学院</v>
      </c>
      <c r="B3" s="5"/>
      <c r="C3" s="5"/>
      <c r="D3" s="5"/>
      <c r="E3" s="5"/>
      <c r="F3" s="5"/>
      <c r="G3" s="5"/>
      <c r="H3" s="144"/>
      <c r="I3" s="144"/>
      <c r="J3" s="6"/>
      <c r="K3" s="144"/>
      <c r="L3" s="144"/>
      <c r="M3" s="144"/>
      <c r="N3" s="144"/>
      <c r="O3" s="6"/>
      <c r="P3" s="6"/>
      <c r="Q3" s="6"/>
      <c r="R3" s="144"/>
      <c r="S3" s="33"/>
      <c r="T3" s="33"/>
      <c r="U3" s="33"/>
      <c r="V3" s="152"/>
      <c r="W3" s="33"/>
      <c r="X3" s="7" t="s">
        <v>124</v>
      </c>
    </row>
    <row r="4" ht="18" customHeight="1" spans="1:24">
      <c r="A4" s="8" t="s">
        <v>132</v>
      </c>
      <c r="B4" s="8" t="s">
        <v>133</v>
      </c>
      <c r="C4" s="8" t="s">
        <v>134</v>
      </c>
      <c r="D4" s="8" t="s">
        <v>135</v>
      </c>
      <c r="E4" s="8" t="s">
        <v>136</v>
      </c>
      <c r="F4" s="8" t="s">
        <v>137</v>
      </c>
      <c r="G4" s="8" t="s">
        <v>138</v>
      </c>
      <c r="H4" s="145" t="s">
        <v>139</v>
      </c>
      <c r="I4" s="148" t="s">
        <v>139</v>
      </c>
      <c r="J4" s="148"/>
      <c r="K4" s="148"/>
      <c r="L4" s="148"/>
      <c r="M4" s="148"/>
      <c r="N4" s="148"/>
      <c r="O4" s="148"/>
      <c r="P4" s="148"/>
      <c r="Q4" s="148"/>
      <c r="R4" s="148" t="s">
        <v>35</v>
      </c>
      <c r="S4" s="148" t="s">
        <v>51</v>
      </c>
      <c r="T4" s="148"/>
      <c r="U4" s="148"/>
      <c r="V4" s="148"/>
      <c r="W4" s="148"/>
      <c r="X4" s="149"/>
    </row>
    <row r="5" ht="18" customHeight="1" spans="1:24">
      <c r="A5" s="13"/>
      <c r="B5" s="13"/>
      <c r="C5" s="13"/>
      <c r="D5" s="13"/>
      <c r="E5" s="13"/>
      <c r="F5" s="13"/>
      <c r="G5" s="13"/>
      <c r="H5" s="109" t="s">
        <v>140</v>
      </c>
      <c r="I5" s="145" t="s">
        <v>32</v>
      </c>
      <c r="J5" s="148"/>
      <c r="K5" s="148"/>
      <c r="L5" s="148"/>
      <c r="M5" s="148"/>
      <c r="N5" s="149"/>
      <c r="O5" s="10" t="s">
        <v>141</v>
      </c>
      <c r="P5" s="11"/>
      <c r="Q5" s="12"/>
      <c r="R5" s="8" t="s">
        <v>35</v>
      </c>
      <c r="S5" s="145" t="s">
        <v>51</v>
      </c>
      <c r="T5" s="148" t="s">
        <v>38</v>
      </c>
      <c r="U5" s="148" t="s">
        <v>51</v>
      </c>
      <c r="V5" s="148" t="s">
        <v>40</v>
      </c>
      <c r="W5" s="148" t="s">
        <v>41</v>
      </c>
      <c r="X5" s="149" t="s">
        <v>42</v>
      </c>
    </row>
    <row r="6" ht="18.75" customHeight="1" spans="1:24">
      <c r="A6" s="13"/>
      <c r="B6" s="13"/>
      <c r="C6" s="13"/>
      <c r="D6" s="13"/>
      <c r="E6" s="13"/>
      <c r="F6" s="13"/>
      <c r="G6" s="13"/>
      <c r="H6" s="146"/>
      <c r="I6" s="150" t="s">
        <v>142</v>
      </c>
      <c r="J6" s="151" t="s">
        <v>143</v>
      </c>
      <c r="K6" s="8" t="s">
        <v>144</v>
      </c>
      <c r="L6" s="8" t="s">
        <v>145</v>
      </c>
      <c r="M6" s="8" t="s">
        <v>146</v>
      </c>
      <c r="N6" s="8" t="s">
        <v>147</v>
      </c>
      <c r="O6" s="8" t="s">
        <v>32</v>
      </c>
      <c r="P6" s="8" t="s">
        <v>33</v>
      </c>
      <c r="Q6" s="8" t="s">
        <v>34</v>
      </c>
      <c r="R6" s="13"/>
      <c r="S6" s="8" t="s">
        <v>31</v>
      </c>
      <c r="T6" s="8" t="s">
        <v>38</v>
      </c>
      <c r="U6" s="8" t="s">
        <v>148</v>
      </c>
      <c r="V6" s="8" t="s">
        <v>40</v>
      </c>
      <c r="W6" s="8" t="s">
        <v>41</v>
      </c>
      <c r="X6" s="8" t="s">
        <v>42</v>
      </c>
    </row>
    <row r="7" ht="37.5" customHeight="1" spans="1:24">
      <c r="A7" s="15"/>
      <c r="B7" s="15"/>
      <c r="C7" s="15"/>
      <c r="D7" s="15"/>
      <c r="E7" s="15"/>
      <c r="F7" s="15"/>
      <c r="G7" s="15"/>
      <c r="H7" s="112"/>
      <c r="I7" s="95" t="s">
        <v>31</v>
      </c>
      <c r="J7" s="95" t="s">
        <v>149</v>
      </c>
      <c r="K7" s="15" t="s">
        <v>143</v>
      </c>
      <c r="L7" s="15" t="s">
        <v>145</v>
      </c>
      <c r="M7" s="15" t="s">
        <v>146</v>
      </c>
      <c r="N7" s="15" t="s">
        <v>147</v>
      </c>
      <c r="O7" s="15" t="s">
        <v>145</v>
      </c>
      <c r="P7" s="15" t="s">
        <v>146</v>
      </c>
      <c r="Q7" s="15" t="s">
        <v>147</v>
      </c>
      <c r="R7" s="15" t="s">
        <v>35</v>
      </c>
      <c r="S7" s="15" t="s">
        <v>31</v>
      </c>
      <c r="T7" s="15" t="s">
        <v>38</v>
      </c>
      <c r="U7" s="15" t="s">
        <v>148</v>
      </c>
      <c r="V7" s="15" t="s">
        <v>40</v>
      </c>
      <c r="W7" s="15" t="s">
        <v>41</v>
      </c>
      <c r="X7" s="15" t="s">
        <v>42</v>
      </c>
    </row>
    <row r="8" ht="19.5" customHeight="1" spans="1:24">
      <c r="A8" s="147">
        <v>1</v>
      </c>
      <c r="B8" s="147">
        <v>2</v>
      </c>
      <c r="C8" s="147">
        <v>3</v>
      </c>
      <c r="D8" s="147">
        <v>4</v>
      </c>
      <c r="E8" s="147">
        <v>5</v>
      </c>
      <c r="F8" s="147">
        <v>6</v>
      </c>
      <c r="G8" s="147">
        <v>7</v>
      </c>
      <c r="H8" s="147">
        <v>8</v>
      </c>
      <c r="I8" s="147">
        <v>9</v>
      </c>
      <c r="J8" s="147">
        <v>10</v>
      </c>
      <c r="K8" s="147">
        <v>11</v>
      </c>
      <c r="L8" s="147">
        <v>12</v>
      </c>
      <c r="M8" s="147">
        <v>13</v>
      </c>
      <c r="N8" s="147">
        <v>14</v>
      </c>
      <c r="O8" s="147">
        <v>15</v>
      </c>
      <c r="P8" s="147">
        <v>16</v>
      </c>
      <c r="Q8" s="147">
        <v>17</v>
      </c>
      <c r="R8" s="147">
        <v>18</v>
      </c>
      <c r="S8" s="147">
        <v>19</v>
      </c>
      <c r="T8" s="147">
        <v>20</v>
      </c>
      <c r="U8" s="147">
        <v>21</v>
      </c>
      <c r="V8" s="147">
        <v>22</v>
      </c>
      <c r="W8" s="147">
        <v>23</v>
      </c>
      <c r="X8" s="147">
        <v>24</v>
      </c>
    </row>
    <row r="9" ht="21" customHeight="1" spans="1:24">
      <c r="A9" s="19" t="s">
        <v>44</v>
      </c>
      <c r="B9" s="19" t="s">
        <v>150</v>
      </c>
      <c r="C9" s="19" t="s">
        <v>151</v>
      </c>
      <c r="D9" s="19" t="s">
        <v>61</v>
      </c>
      <c r="E9" s="19" t="s">
        <v>62</v>
      </c>
      <c r="F9" s="19" t="s">
        <v>152</v>
      </c>
      <c r="G9" s="19" t="s">
        <v>153</v>
      </c>
      <c r="H9" s="20">
        <v>16000</v>
      </c>
      <c r="I9" s="20">
        <v>16000</v>
      </c>
      <c r="J9" s="20"/>
      <c r="K9" s="20"/>
      <c r="L9" s="20"/>
      <c r="M9" s="20">
        <v>16000</v>
      </c>
      <c r="N9" s="20"/>
      <c r="O9" s="20"/>
      <c r="P9" s="20"/>
      <c r="Q9" s="20"/>
      <c r="R9" s="20"/>
      <c r="S9" s="20"/>
      <c r="T9" s="20"/>
      <c r="U9" s="20"/>
      <c r="V9" s="20"/>
      <c r="W9" s="20"/>
      <c r="X9" s="20"/>
    </row>
    <row r="10" ht="21" customHeight="1" spans="1:24">
      <c r="A10" s="19" t="s">
        <v>44</v>
      </c>
      <c r="B10" s="19" t="s">
        <v>154</v>
      </c>
      <c r="C10" s="19" t="s">
        <v>155</v>
      </c>
      <c r="D10" s="19" t="s">
        <v>65</v>
      </c>
      <c r="E10" s="19" t="s">
        <v>64</v>
      </c>
      <c r="F10" s="19" t="s">
        <v>156</v>
      </c>
      <c r="G10" s="19" t="s">
        <v>157</v>
      </c>
      <c r="H10" s="20">
        <v>40000</v>
      </c>
      <c r="I10" s="20"/>
      <c r="J10" s="20"/>
      <c r="K10" s="20"/>
      <c r="L10" s="20"/>
      <c r="M10" s="20"/>
      <c r="N10" s="20"/>
      <c r="O10" s="20"/>
      <c r="P10" s="20"/>
      <c r="Q10" s="20"/>
      <c r="R10" s="20"/>
      <c r="S10" s="20">
        <v>40000</v>
      </c>
      <c r="T10" s="20"/>
      <c r="U10" s="20"/>
      <c r="V10" s="20"/>
      <c r="W10" s="20"/>
      <c r="X10" s="20">
        <v>40000</v>
      </c>
    </row>
    <row r="11" ht="21" customHeight="1" spans="1:24">
      <c r="A11" s="19" t="s">
        <v>44</v>
      </c>
      <c r="B11" s="19" t="s">
        <v>154</v>
      </c>
      <c r="C11" s="19" t="s">
        <v>155</v>
      </c>
      <c r="D11" s="19" t="s">
        <v>65</v>
      </c>
      <c r="E11" s="19" t="s">
        <v>64</v>
      </c>
      <c r="F11" s="19" t="s">
        <v>158</v>
      </c>
      <c r="G11" s="19" t="s">
        <v>159</v>
      </c>
      <c r="H11" s="20">
        <v>350000</v>
      </c>
      <c r="I11" s="20"/>
      <c r="J11" s="20"/>
      <c r="K11" s="20"/>
      <c r="L11" s="20"/>
      <c r="M11" s="20"/>
      <c r="N11" s="20"/>
      <c r="O11" s="20"/>
      <c r="P11" s="20"/>
      <c r="Q11" s="20"/>
      <c r="R11" s="20"/>
      <c r="S11" s="20">
        <v>350000</v>
      </c>
      <c r="T11" s="20"/>
      <c r="U11" s="20"/>
      <c r="V11" s="20"/>
      <c r="W11" s="20"/>
      <c r="X11" s="20">
        <v>350000</v>
      </c>
    </row>
    <row r="12" ht="21" customHeight="1" spans="1:24">
      <c r="A12" s="19" t="s">
        <v>44</v>
      </c>
      <c r="B12" s="19" t="s">
        <v>154</v>
      </c>
      <c r="C12" s="19" t="s">
        <v>155</v>
      </c>
      <c r="D12" s="19" t="s">
        <v>65</v>
      </c>
      <c r="E12" s="19" t="s">
        <v>64</v>
      </c>
      <c r="F12" s="19" t="s">
        <v>160</v>
      </c>
      <c r="G12" s="19" t="s">
        <v>161</v>
      </c>
      <c r="H12" s="20">
        <v>600000</v>
      </c>
      <c r="I12" s="20"/>
      <c r="J12" s="20"/>
      <c r="K12" s="20"/>
      <c r="L12" s="20"/>
      <c r="M12" s="20"/>
      <c r="N12" s="20"/>
      <c r="O12" s="20"/>
      <c r="P12" s="20"/>
      <c r="Q12" s="20"/>
      <c r="R12" s="20"/>
      <c r="S12" s="20">
        <v>600000</v>
      </c>
      <c r="T12" s="20"/>
      <c r="U12" s="20"/>
      <c r="V12" s="20"/>
      <c r="W12" s="20"/>
      <c r="X12" s="20">
        <v>600000</v>
      </c>
    </row>
    <row r="13" ht="21" customHeight="1" spans="1:24">
      <c r="A13" s="19" t="s">
        <v>44</v>
      </c>
      <c r="B13" s="19" t="s">
        <v>154</v>
      </c>
      <c r="C13" s="19" t="s">
        <v>155</v>
      </c>
      <c r="D13" s="19" t="s">
        <v>65</v>
      </c>
      <c r="E13" s="19" t="s">
        <v>64</v>
      </c>
      <c r="F13" s="19" t="s">
        <v>152</v>
      </c>
      <c r="G13" s="19" t="s">
        <v>153</v>
      </c>
      <c r="H13" s="20">
        <v>1275000</v>
      </c>
      <c r="I13" s="20"/>
      <c r="J13" s="20"/>
      <c r="K13" s="20"/>
      <c r="L13" s="20"/>
      <c r="M13" s="20"/>
      <c r="N13" s="20"/>
      <c r="O13" s="20"/>
      <c r="P13" s="20"/>
      <c r="Q13" s="20"/>
      <c r="R13" s="20"/>
      <c r="S13" s="20">
        <v>1275000</v>
      </c>
      <c r="T13" s="20"/>
      <c r="U13" s="20"/>
      <c r="V13" s="20"/>
      <c r="W13" s="20"/>
      <c r="X13" s="20">
        <v>1275000</v>
      </c>
    </row>
    <row r="14" ht="21" customHeight="1" spans="1:24">
      <c r="A14" s="19" t="s">
        <v>44</v>
      </c>
      <c r="B14" s="19" t="s">
        <v>162</v>
      </c>
      <c r="C14" s="19" t="s">
        <v>163</v>
      </c>
      <c r="D14" s="19" t="s">
        <v>65</v>
      </c>
      <c r="E14" s="19" t="s">
        <v>64</v>
      </c>
      <c r="F14" s="19" t="s">
        <v>164</v>
      </c>
      <c r="G14" s="19" t="s">
        <v>165</v>
      </c>
      <c r="H14" s="20">
        <v>7660000</v>
      </c>
      <c r="I14" s="20"/>
      <c r="J14" s="20"/>
      <c r="K14" s="20"/>
      <c r="L14" s="20"/>
      <c r="M14" s="20"/>
      <c r="N14" s="20"/>
      <c r="O14" s="20"/>
      <c r="P14" s="20"/>
      <c r="Q14" s="20"/>
      <c r="R14" s="20"/>
      <c r="S14" s="20">
        <v>7660000</v>
      </c>
      <c r="T14" s="20"/>
      <c r="U14" s="20"/>
      <c r="V14" s="20"/>
      <c r="W14" s="20"/>
      <c r="X14" s="20">
        <v>7660000</v>
      </c>
    </row>
    <row r="15" ht="21" customHeight="1" spans="1:24">
      <c r="A15" s="19" t="s">
        <v>44</v>
      </c>
      <c r="B15" s="19" t="s">
        <v>166</v>
      </c>
      <c r="C15" s="19" t="s">
        <v>167</v>
      </c>
      <c r="D15" s="19" t="s">
        <v>65</v>
      </c>
      <c r="E15" s="19" t="s">
        <v>64</v>
      </c>
      <c r="F15" s="19" t="s">
        <v>168</v>
      </c>
      <c r="G15" s="19" t="s">
        <v>169</v>
      </c>
      <c r="H15" s="20">
        <v>50000</v>
      </c>
      <c r="I15" s="20"/>
      <c r="J15" s="20"/>
      <c r="K15" s="20"/>
      <c r="L15" s="20"/>
      <c r="M15" s="20"/>
      <c r="N15" s="20"/>
      <c r="O15" s="20"/>
      <c r="P15" s="20"/>
      <c r="Q15" s="20"/>
      <c r="R15" s="20"/>
      <c r="S15" s="20">
        <v>50000</v>
      </c>
      <c r="T15" s="20"/>
      <c r="U15" s="20"/>
      <c r="V15" s="20"/>
      <c r="W15" s="20"/>
      <c r="X15" s="20">
        <v>50000</v>
      </c>
    </row>
    <row r="16" ht="21" customHeight="1" spans="1:24">
      <c r="A16" s="19" t="s">
        <v>44</v>
      </c>
      <c r="B16" s="19" t="s">
        <v>170</v>
      </c>
      <c r="C16" s="19" t="s">
        <v>171</v>
      </c>
      <c r="D16" s="19" t="s">
        <v>65</v>
      </c>
      <c r="E16" s="19" t="s">
        <v>64</v>
      </c>
      <c r="F16" s="19" t="s">
        <v>172</v>
      </c>
      <c r="G16" s="19" t="s">
        <v>173</v>
      </c>
      <c r="H16" s="20">
        <v>169999.98</v>
      </c>
      <c r="I16" s="20"/>
      <c r="J16" s="20"/>
      <c r="K16" s="20"/>
      <c r="L16" s="20"/>
      <c r="M16" s="20"/>
      <c r="N16" s="20"/>
      <c r="O16" s="20"/>
      <c r="P16" s="20"/>
      <c r="Q16" s="20"/>
      <c r="R16" s="20"/>
      <c r="S16" s="20">
        <v>169999.98</v>
      </c>
      <c r="T16" s="20"/>
      <c r="U16" s="20"/>
      <c r="V16" s="20"/>
      <c r="W16" s="20"/>
      <c r="X16" s="20">
        <v>169999.98</v>
      </c>
    </row>
    <row r="17" ht="21" customHeight="1" spans="1:24">
      <c r="A17" s="19" t="s">
        <v>44</v>
      </c>
      <c r="B17" s="19" t="s">
        <v>174</v>
      </c>
      <c r="C17" s="19" t="s">
        <v>175</v>
      </c>
      <c r="D17" s="19" t="s">
        <v>65</v>
      </c>
      <c r="E17" s="19" t="s">
        <v>64</v>
      </c>
      <c r="F17" s="19" t="s">
        <v>176</v>
      </c>
      <c r="G17" s="19" t="s">
        <v>128</v>
      </c>
      <c r="H17" s="20">
        <v>55000</v>
      </c>
      <c r="I17" s="20"/>
      <c r="J17" s="20"/>
      <c r="K17" s="20"/>
      <c r="L17" s="20"/>
      <c r="M17" s="20"/>
      <c r="N17" s="20"/>
      <c r="O17" s="20"/>
      <c r="P17" s="20"/>
      <c r="Q17" s="20"/>
      <c r="R17" s="20"/>
      <c r="S17" s="20">
        <v>55000</v>
      </c>
      <c r="T17" s="20"/>
      <c r="U17" s="20"/>
      <c r="V17" s="20"/>
      <c r="W17" s="20"/>
      <c r="X17" s="20">
        <v>55000</v>
      </c>
    </row>
    <row r="18" ht="21" customHeight="1" spans="1:24">
      <c r="A18" s="19" t="s">
        <v>44</v>
      </c>
      <c r="B18" s="19" t="s">
        <v>177</v>
      </c>
      <c r="C18" s="19" t="s">
        <v>178</v>
      </c>
      <c r="D18" s="19" t="s">
        <v>65</v>
      </c>
      <c r="E18" s="19" t="s">
        <v>64</v>
      </c>
      <c r="F18" s="19" t="s">
        <v>179</v>
      </c>
      <c r="G18" s="19" t="s">
        <v>180</v>
      </c>
      <c r="H18" s="20">
        <v>180000</v>
      </c>
      <c r="I18" s="20"/>
      <c r="J18" s="20"/>
      <c r="K18" s="20"/>
      <c r="L18" s="20"/>
      <c r="M18" s="20"/>
      <c r="N18" s="20"/>
      <c r="O18" s="20"/>
      <c r="P18" s="20"/>
      <c r="Q18" s="20"/>
      <c r="R18" s="20"/>
      <c r="S18" s="20">
        <v>180000</v>
      </c>
      <c r="T18" s="20"/>
      <c r="U18" s="20"/>
      <c r="V18" s="20"/>
      <c r="W18" s="20"/>
      <c r="X18" s="20">
        <v>180000</v>
      </c>
    </row>
    <row r="19" ht="21" customHeight="1" spans="1:24">
      <c r="A19" s="19" t="s">
        <v>44</v>
      </c>
      <c r="B19" s="19" t="s">
        <v>177</v>
      </c>
      <c r="C19" s="19" t="s">
        <v>178</v>
      </c>
      <c r="D19" s="19" t="s">
        <v>65</v>
      </c>
      <c r="E19" s="19" t="s">
        <v>64</v>
      </c>
      <c r="F19" s="19" t="s">
        <v>181</v>
      </c>
      <c r="G19" s="19" t="s">
        <v>182</v>
      </c>
      <c r="H19" s="20">
        <v>110000</v>
      </c>
      <c r="I19" s="20"/>
      <c r="J19" s="20"/>
      <c r="K19" s="20"/>
      <c r="L19" s="20"/>
      <c r="M19" s="20"/>
      <c r="N19" s="20"/>
      <c r="O19" s="20"/>
      <c r="P19" s="20"/>
      <c r="Q19" s="20"/>
      <c r="R19" s="20"/>
      <c r="S19" s="20">
        <v>110000</v>
      </c>
      <c r="T19" s="20"/>
      <c r="U19" s="20"/>
      <c r="V19" s="20"/>
      <c r="W19" s="20"/>
      <c r="X19" s="20">
        <v>110000</v>
      </c>
    </row>
    <row r="20" ht="21" customHeight="1" spans="1:24">
      <c r="A20" s="19" t="s">
        <v>44</v>
      </c>
      <c r="B20" s="19" t="s">
        <v>177</v>
      </c>
      <c r="C20" s="19" t="s">
        <v>178</v>
      </c>
      <c r="D20" s="19" t="s">
        <v>65</v>
      </c>
      <c r="E20" s="19" t="s">
        <v>64</v>
      </c>
      <c r="F20" s="19" t="s">
        <v>183</v>
      </c>
      <c r="G20" s="19" t="s">
        <v>184</v>
      </c>
      <c r="H20" s="20">
        <v>1060000</v>
      </c>
      <c r="I20" s="20"/>
      <c r="J20" s="20"/>
      <c r="K20" s="20"/>
      <c r="L20" s="20"/>
      <c r="M20" s="20"/>
      <c r="N20" s="20"/>
      <c r="O20" s="20"/>
      <c r="P20" s="20"/>
      <c r="Q20" s="20"/>
      <c r="R20" s="20"/>
      <c r="S20" s="20">
        <v>1060000</v>
      </c>
      <c r="T20" s="20"/>
      <c r="U20" s="20"/>
      <c r="V20" s="20"/>
      <c r="W20" s="20"/>
      <c r="X20" s="20">
        <v>1060000</v>
      </c>
    </row>
    <row r="21" ht="21" customHeight="1" spans="1:24">
      <c r="A21" s="19" t="s">
        <v>44</v>
      </c>
      <c r="B21" s="19" t="s">
        <v>177</v>
      </c>
      <c r="C21" s="19" t="s">
        <v>178</v>
      </c>
      <c r="D21" s="19" t="s">
        <v>65</v>
      </c>
      <c r="E21" s="19" t="s">
        <v>64</v>
      </c>
      <c r="F21" s="19" t="s">
        <v>185</v>
      </c>
      <c r="G21" s="19" t="s">
        <v>186</v>
      </c>
      <c r="H21" s="20">
        <v>1060000</v>
      </c>
      <c r="I21" s="20"/>
      <c r="J21" s="20"/>
      <c r="K21" s="20"/>
      <c r="L21" s="20"/>
      <c r="M21" s="20"/>
      <c r="N21" s="20"/>
      <c r="O21" s="20"/>
      <c r="P21" s="20"/>
      <c r="Q21" s="20"/>
      <c r="R21" s="20"/>
      <c r="S21" s="20">
        <v>1060000</v>
      </c>
      <c r="T21" s="20"/>
      <c r="U21" s="20"/>
      <c r="V21" s="20"/>
      <c r="W21" s="20"/>
      <c r="X21" s="20">
        <v>1060000</v>
      </c>
    </row>
    <row r="22" ht="21" customHeight="1" spans="1:24">
      <c r="A22" s="19" t="s">
        <v>44</v>
      </c>
      <c r="B22" s="19" t="s">
        <v>177</v>
      </c>
      <c r="C22" s="19" t="s">
        <v>178</v>
      </c>
      <c r="D22" s="19" t="s">
        <v>65</v>
      </c>
      <c r="E22" s="19" t="s">
        <v>64</v>
      </c>
      <c r="F22" s="19" t="s">
        <v>187</v>
      </c>
      <c r="G22" s="19" t="s">
        <v>188</v>
      </c>
      <c r="H22" s="20">
        <v>66468</v>
      </c>
      <c r="I22" s="20"/>
      <c r="J22" s="20"/>
      <c r="K22" s="20"/>
      <c r="L22" s="20"/>
      <c r="M22" s="20"/>
      <c r="N22" s="20"/>
      <c r="O22" s="20"/>
      <c r="P22" s="20"/>
      <c r="Q22" s="20"/>
      <c r="R22" s="20"/>
      <c r="S22" s="20">
        <v>66468</v>
      </c>
      <c r="T22" s="20"/>
      <c r="U22" s="20"/>
      <c r="V22" s="20"/>
      <c r="W22" s="20"/>
      <c r="X22" s="20">
        <v>66468</v>
      </c>
    </row>
    <row r="23" ht="21" customHeight="1" spans="1:24">
      <c r="A23" s="19" t="s">
        <v>44</v>
      </c>
      <c r="B23" s="19" t="s">
        <v>177</v>
      </c>
      <c r="C23" s="19" t="s">
        <v>178</v>
      </c>
      <c r="D23" s="19" t="s">
        <v>65</v>
      </c>
      <c r="E23" s="19" t="s">
        <v>64</v>
      </c>
      <c r="F23" s="19" t="s">
        <v>189</v>
      </c>
      <c r="G23" s="19" t="s">
        <v>190</v>
      </c>
      <c r="H23" s="20">
        <v>1900000</v>
      </c>
      <c r="I23" s="20"/>
      <c r="J23" s="20"/>
      <c r="K23" s="20"/>
      <c r="L23" s="20"/>
      <c r="M23" s="20"/>
      <c r="N23" s="20"/>
      <c r="O23" s="20"/>
      <c r="P23" s="20"/>
      <c r="Q23" s="20"/>
      <c r="R23" s="20"/>
      <c r="S23" s="20">
        <v>1900000</v>
      </c>
      <c r="T23" s="20"/>
      <c r="U23" s="20"/>
      <c r="V23" s="20"/>
      <c r="W23" s="20"/>
      <c r="X23" s="20">
        <v>1900000</v>
      </c>
    </row>
    <row r="24" ht="21" customHeight="1" spans="1:24">
      <c r="A24" s="19" t="s">
        <v>44</v>
      </c>
      <c r="B24" s="19" t="s">
        <v>177</v>
      </c>
      <c r="C24" s="19" t="s">
        <v>178</v>
      </c>
      <c r="D24" s="19" t="s">
        <v>65</v>
      </c>
      <c r="E24" s="19" t="s">
        <v>64</v>
      </c>
      <c r="F24" s="19" t="s">
        <v>191</v>
      </c>
      <c r="G24" s="19" t="s">
        <v>192</v>
      </c>
      <c r="H24" s="20">
        <v>400000</v>
      </c>
      <c r="I24" s="20"/>
      <c r="J24" s="20"/>
      <c r="K24" s="20"/>
      <c r="L24" s="20"/>
      <c r="M24" s="20"/>
      <c r="N24" s="20"/>
      <c r="O24" s="20"/>
      <c r="P24" s="20"/>
      <c r="Q24" s="20"/>
      <c r="R24" s="20"/>
      <c r="S24" s="20">
        <v>400000</v>
      </c>
      <c r="T24" s="20"/>
      <c r="U24" s="20"/>
      <c r="V24" s="20"/>
      <c r="W24" s="20"/>
      <c r="X24" s="20">
        <v>400000</v>
      </c>
    </row>
    <row r="25" ht="21" customHeight="1" spans="1:24">
      <c r="A25" s="19" t="s">
        <v>44</v>
      </c>
      <c r="B25" s="19" t="s">
        <v>177</v>
      </c>
      <c r="C25" s="19" t="s">
        <v>178</v>
      </c>
      <c r="D25" s="19" t="s">
        <v>65</v>
      </c>
      <c r="E25" s="19" t="s">
        <v>64</v>
      </c>
      <c r="F25" s="19" t="s">
        <v>193</v>
      </c>
      <c r="G25" s="19" t="s">
        <v>194</v>
      </c>
      <c r="H25" s="20">
        <v>2650000</v>
      </c>
      <c r="I25" s="20"/>
      <c r="J25" s="20"/>
      <c r="K25" s="20"/>
      <c r="L25" s="20"/>
      <c r="M25" s="20"/>
      <c r="N25" s="20"/>
      <c r="O25" s="20"/>
      <c r="P25" s="20"/>
      <c r="Q25" s="20"/>
      <c r="R25" s="20"/>
      <c r="S25" s="20">
        <v>2650000</v>
      </c>
      <c r="T25" s="20"/>
      <c r="U25" s="20"/>
      <c r="V25" s="20"/>
      <c r="W25" s="20"/>
      <c r="X25" s="20">
        <v>2650000</v>
      </c>
    </row>
    <row r="26" ht="21" customHeight="1" spans="1:24">
      <c r="A26" s="19" t="s">
        <v>44</v>
      </c>
      <c r="B26" s="19" t="s">
        <v>177</v>
      </c>
      <c r="C26" s="19" t="s">
        <v>178</v>
      </c>
      <c r="D26" s="19" t="s">
        <v>65</v>
      </c>
      <c r="E26" s="19" t="s">
        <v>64</v>
      </c>
      <c r="F26" s="19" t="s">
        <v>195</v>
      </c>
      <c r="G26" s="19" t="s">
        <v>196</v>
      </c>
      <c r="H26" s="20">
        <v>760000</v>
      </c>
      <c r="I26" s="20"/>
      <c r="J26" s="20"/>
      <c r="K26" s="20"/>
      <c r="L26" s="20"/>
      <c r="M26" s="20"/>
      <c r="N26" s="20"/>
      <c r="O26" s="20"/>
      <c r="P26" s="20"/>
      <c r="Q26" s="20"/>
      <c r="R26" s="20"/>
      <c r="S26" s="20">
        <v>760000</v>
      </c>
      <c r="T26" s="20"/>
      <c r="U26" s="20"/>
      <c r="V26" s="20"/>
      <c r="W26" s="20"/>
      <c r="X26" s="20">
        <v>760000</v>
      </c>
    </row>
    <row r="27" ht="21" customHeight="1" spans="1:24">
      <c r="A27" s="19" t="s">
        <v>44</v>
      </c>
      <c r="B27" s="19" t="s">
        <v>177</v>
      </c>
      <c r="C27" s="19" t="s">
        <v>178</v>
      </c>
      <c r="D27" s="19" t="s">
        <v>65</v>
      </c>
      <c r="E27" s="19" t="s">
        <v>64</v>
      </c>
      <c r="F27" s="19" t="s">
        <v>197</v>
      </c>
      <c r="G27" s="19" t="s">
        <v>198</v>
      </c>
      <c r="H27" s="20">
        <v>97000</v>
      </c>
      <c r="I27" s="20"/>
      <c r="J27" s="20"/>
      <c r="K27" s="20"/>
      <c r="L27" s="20"/>
      <c r="M27" s="20"/>
      <c r="N27" s="20"/>
      <c r="O27" s="20"/>
      <c r="P27" s="20"/>
      <c r="Q27" s="20"/>
      <c r="R27" s="20"/>
      <c r="S27" s="20">
        <v>97000</v>
      </c>
      <c r="T27" s="20"/>
      <c r="U27" s="20"/>
      <c r="V27" s="20"/>
      <c r="W27" s="20"/>
      <c r="X27" s="20">
        <v>97000</v>
      </c>
    </row>
    <row r="28" ht="21" customHeight="1" spans="1:24">
      <c r="A28" s="19" t="s">
        <v>44</v>
      </c>
      <c r="B28" s="19" t="s">
        <v>177</v>
      </c>
      <c r="C28" s="19" t="s">
        <v>178</v>
      </c>
      <c r="D28" s="19" t="s">
        <v>65</v>
      </c>
      <c r="E28" s="19" t="s">
        <v>64</v>
      </c>
      <c r="F28" s="19" t="s">
        <v>199</v>
      </c>
      <c r="G28" s="19" t="s">
        <v>200</v>
      </c>
      <c r="H28" s="20">
        <v>370000</v>
      </c>
      <c r="I28" s="20"/>
      <c r="J28" s="20"/>
      <c r="K28" s="20"/>
      <c r="L28" s="20"/>
      <c r="M28" s="20"/>
      <c r="N28" s="20"/>
      <c r="O28" s="20"/>
      <c r="P28" s="20"/>
      <c r="Q28" s="20"/>
      <c r="R28" s="20"/>
      <c r="S28" s="20">
        <v>370000</v>
      </c>
      <c r="T28" s="20"/>
      <c r="U28" s="20"/>
      <c r="V28" s="20"/>
      <c r="W28" s="20"/>
      <c r="X28" s="20">
        <v>370000</v>
      </c>
    </row>
    <row r="29" ht="21" customHeight="1" spans="1:24">
      <c r="A29" s="19" t="s">
        <v>44</v>
      </c>
      <c r="B29" s="19" t="s">
        <v>177</v>
      </c>
      <c r="C29" s="19" t="s">
        <v>178</v>
      </c>
      <c r="D29" s="19" t="s">
        <v>65</v>
      </c>
      <c r="E29" s="19" t="s">
        <v>64</v>
      </c>
      <c r="F29" s="19" t="s">
        <v>201</v>
      </c>
      <c r="G29" s="19" t="s">
        <v>202</v>
      </c>
      <c r="H29" s="20">
        <v>1434500</v>
      </c>
      <c r="I29" s="20"/>
      <c r="J29" s="20"/>
      <c r="K29" s="20"/>
      <c r="L29" s="20"/>
      <c r="M29" s="20"/>
      <c r="N29" s="20"/>
      <c r="O29" s="20"/>
      <c r="P29" s="20"/>
      <c r="Q29" s="20"/>
      <c r="R29" s="20"/>
      <c r="S29" s="20">
        <v>1434500</v>
      </c>
      <c r="T29" s="20"/>
      <c r="U29" s="20"/>
      <c r="V29" s="20"/>
      <c r="W29" s="20"/>
      <c r="X29" s="20">
        <v>1434500</v>
      </c>
    </row>
    <row r="30" ht="21" customHeight="1" spans="1:24">
      <c r="A30" s="19" t="s">
        <v>44</v>
      </c>
      <c r="B30" s="19" t="s">
        <v>177</v>
      </c>
      <c r="C30" s="19" t="s">
        <v>178</v>
      </c>
      <c r="D30" s="19" t="s">
        <v>65</v>
      </c>
      <c r="E30" s="19" t="s">
        <v>64</v>
      </c>
      <c r="F30" s="19" t="s">
        <v>203</v>
      </c>
      <c r="G30" s="19" t="s">
        <v>204</v>
      </c>
      <c r="H30" s="20">
        <v>3950000</v>
      </c>
      <c r="I30" s="20"/>
      <c r="J30" s="20"/>
      <c r="K30" s="20"/>
      <c r="L30" s="20"/>
      <c r="M30" s="20"/>
      <c r="N30" s="20"/>
      <c r="O30" s="20"/>
      <c r="P30" s="20"/>
      <c r="Q30" s="20"/>
      <c r="R30" s="20"/>
      <c r="S30" s="20">
        <v>3950000</v>
      </c>
      <c r="T30" s="20"/>
      <c r="U30" s="20"/>
      <c r="V30" s="20"/>
      <c r="W30" s="20"/>
      <c r="X30" s="20">
        <v>3950000</v>
      </c>
    </row>
    <row r="31" ht="21" customHeight="1" spans="1:24">
      <c r="A31" s="19" t="s">
        <v>44</v>
      </c>
      <c r="B31" s="19" t="s">
        <v>177</v>
      </c>
      <c r="C31" s="19" t="s">
        <v>178</v>
      </c>
      <c r="D31" s="19" t="s">
        <v>65</v>
      </c>
      <c r="E31" s="19" t="s">
        <v>64</v>
      </c>
      <c r="F31" s="19" t="s">
        <v>205</v>
      </c>
      <c r="G31" s="19" t="s">
        <v>206</v>
      </c>
      <c r="H31" s="20">
        <v>2177400</v>
      </c>
      <c r="I31" s="20"/>
      <c r="J31" s="20"/>
      <c r="K31" s="20"/>
      <c r="L31" s="20"/>
      <c r="M31" s="20"/>
      <c r="N31" s="20"/>
      <c r="O31" s="20"/>
      <c r="P31" s="20"/>
      <c r="Q31" s="20"/>
      <c r="R31" s="20"/>
      <c r="S31" s="20">
        <v>2177400</v>
      </c>
      <c r="T31" s="20"/>
      <c r="U31" s="20"/>
      <c r="V31" s="20"/>
      <c r="W31" s="20"/>
      <c r="X31" s="20">
        <v>2177400</v>
      </c>
    </row>
    <row r="32" ht="21" customHeight="1" spans="1:24">
      <c r="A32" s="19" t="s">
        <v>44</v>
      </c>
      <c r="B32" s="19" t="s">
        <v>177</v>
      </c>
      <c r="C32" s="19" t="s">
        <v>178</v>
      </c>
      <c r="D32" s="19" t="s">
        <v>65</v>
      </c>
      <c r="E32" s="19" t="s">
        <v>64</v>
      </c>
      <c r="F32" s="19" t="s">
        <v>207</v>
      </c>
      <c r="G32" s="19" t="s">
        <v>208</v>
      </c>
      <c r="H32" s="20">
        <v>300000</v>
      </c>
      <c r="I32" s="20"/>
      <c r="J32" s="20"/>
      <c r="K32" s="20"/>
      <c r="L32" s="20"/>
      <c r="M32" s="20"/>
      <c r="N32" s="20"/>
      <c r="O32" s="20"/>
      <c r="P32" s="20"/>
      <c r="Q32" s="20"/>
      <c r="R32" s="20"/>
      <c r="S32" s="20">
        <v>300000</v>
      </c>
      <c r="T32" s="20"/>
      <c r="U32" s="20"/>
      <c r="V32" s="20"/>
      <c r="W32" s="20"/>
      <c r="X32" s="20">
        <v>300000</v>
      </c>
    </row>
    <row r="33" ht="21" customHeight="1" spans="1:24">
      <c r="A33" s="19" t="s">
        <v>44</v>
      </c>
      <c r="B33" s="19" t="s">
        <v>177</v>
      </c>
      <c r="C33" s="19" t="s">
        <v>178</v>
      </c>
      <c r="D33" s="19" t="s">
        <v>65</v>
      </c>
      <c r="E33" s="19" t="s">
        <v>64</v>
      </c>
      <c r="F33" s="19" t="s">
        <v>209</v>
      </c>
      <c r="G33" s="19" t="s">
        <v>210</v>
      </c>
      <c r="H33" s="20">
        <v>77800</v>
      </c>
      <c r="I33" s="20"/>
      <c r="J33" s="20"/>
      <c r="K33" s="20"/>
      <c r="L33" s="20"/>
      <c r="M33" s="20"/>
      <c r="N33" s="20"/>
      <c r="O33" s="20"/>
      <c r="P33" s="20"/>
      <c r="Q33" s="20"/>
      <c r="R33" s="20"/>
      <c r="S33" s="20">
        <v>77800</v>
      </c>
      <c r="T33" s="20"/>
      <c r="U33" s="20"/>
      <c r="V33" s="20"/>
      <c r="W33" s="20"/>
      <c r="X33" s="20">
        <v>77800</v>
      </c>
    </row>
    <row r="34" ht="21" customHeight="1" spans="1:24">
      <c r="A34" s="19" t="s">
        <v>44</v>
      </c>
      <c r="B34" s="19" t="s">
        <v>177</v>
      </c>
      <c r="C34" s="19" t="s">
        <v>178</v>
      </c>
      <c r="D34" s="19" t="s">
        <v>65</v>
      </c>
      <c r="E34" s="19" t="s">
        <v>64</v>
      </c>
      <c r="F34" s="19" t="s">
        <v>211</v>
      </c>
      <c r="G34" s="19" t="s">
        <v>212</v>
      </c>
      <c r="H34" s="20">
        <v>1816646.77</v>
      </c>
      <c r="I34" s="20"/>
      <c r="J34" s="20"/>
      <c r="K34" s="20"/>
      <c r="L34" s="20"/>
      <c r="M34" s="20"/>
      <c r="N34" s="20"/>
      <c r="O34" s="20"/>
      <c r="P34" s="20"/>
      <c r="Q34" s="20"/>
      <c r="R34" s="20"/>
      <c r="S34" s="20">
        <v>1816646.77</v>
      </c>
      <c r="T34" s="20"/>
      <c r="U34" s="20"/>
      <c r="V34" s="20"/>
      <c r="W34" s="20"/>
      <c r="X34" s="20">
        <v>1816646.77</v>
      </c>
    </row>
    <row r="35" ht="21" customHeight="1" spans="1:24">
      <c r="A35" s="19" t="s">
        <v>44</v>
      </c>
      <c r="B35" s="19" t="s">
        <v>177</v>
      </c>
      <c r="C35" s="19" t="s">
        <v>178</v>
      </c>
      <c r="D35" s="19" t="s">
        <v>65</v>
      </c>
      <c r="E35" s="19" t="s">
        <v>64</v>
      </c>
      <c r="F35" s="19" t="s">
        <v>213</v>
      </c>
      <c r="G35" s="19" t="s">
        <v>214</v>
      </c>
      <c r="H35" s="20">
        <v>250000</v>
      </c>
      <c r="I35" s="20"/>
      <c r="J35" s="20"/>
      <c r="K35" s="20"/>
      <c r="L35" s="20"/>
      <c r="M35" s="20"/>
      <c r="N35" s="20"/>
      <c r="O35" s="20"/>
      <c r="P35" s="20"/>
      <c r="Q35" s="20"/>
      <c r="R35" s="20"/>
      <c r="S35" s="20">
        <v>250000</v>
      </c>
      <c r="T35" s="20"/>
      <c r="U35" s="20"/>
      <c r="V35" s="20"/>
      <c r="W35" s="20"/>
      <c r="X35" s="20">
        <v>250000</v>
      </c>
    </row>
    <row r="36" ht="21" customHeight="1" spans="1:24">
      <c r="A36" s="19" t="s">
        <v>44</v>
      </c>
      <c r="B36" s="19" t="s">
        <v>177</v>
      </c>
      <c r="C36" s="19" t="s">
        <v>178</v>
      </c>
      <c r="D36" s="19" t="s">
        <v>65</v>
      </c>
      <c r="E36" s="19" t="s">
        <v>64</v>
      </c>
      <c r="F36" s="19" t="s">
        <v>215</v>
      </c>
      <c r="G36" s="19" t="s">
        <v>216</v>
      </c>
      <c r="H36" s="20">
        <v>3895454</v>
      </c>
      <c r="I36" s="20"/>
      <c r="J36" s="20"/>
      <c r="K36" s="20"/>
      <c r="L36" s="20"/>
      <c r="M36" s="20"/>
      <c r="N36" s="20"/>
      <c r="O36" s="20"/>
      <c r="P36" s="20"/>
      <c r="Q36" s="20"/>
      <c r="R36" s="20"/>
      <c r="S36" s="20">
        <v>3895454</v>
      </c>
      <c r="T36" s="20"/>
      <c r="U36" s="20"/>
      <c r="V36" s="20"/>
      <c r="W36" s="20"/>
      <c r="X36" s="20">
        <v>3895454</v>
      </c>
    </row>
    <row r="37" ht="21" customHeight="1" spans="1:24">
      <c r="A37" s="19" t="s">
        <v>44</v>
      </c>
      <c r="B37" s="19" t="s">
        <v>177</v>
      </c>
      <c r="C37" s="19" t="s">
        <v>178</v>
      </c>
      <c r="D37" s="19" t="s">
        <v>65</v>
      </c>
      <c r="E37" s="19" t="s">
        <v>64</v>
      </c>
      <c r="F37" s="19" t="s">
        <v>217</v>
      </c>
      <c r="G37" s="19" t="s">
        <v>218</v>
      </c>
      <c r="H37" s="20">
        <v>740000</v>
      </c>
      <c r="I37" s="20"/>
      <c r="J37" s="20"/>
      <c r="K37" s="20"/>
      <c r="L37" s="20"/>
      <c r="M37" s="20"/>
      <c r="N37" s="20"/>
      <c r="O37" s="20"/>
      <c r="P37" s="20"/>
      <c r="Q37" s="20"/>
      <c r="R37" s="20"/>
      <c r="S37" s="20">
        <v>740000</v>
      </c>
      <c r="T37" s="20"/>
      <c r="U37" s="20"/>
      <c r="V37" s="20"/>
      <c r="W37" s="20"/>
      <c r="X37" s="20">
        <v>740000</v>
      </c>
    </row>
    <row r="38" ht="21" customHeight="1" spans="1:24">
      <c r="A38" s="19" t="s">
        <v>44</v>
      </c>
      <c r="B38" s="19" t="s">
        <v>219</v>
      </c>
      <c r="C38" s="19" t="s">
        <v>220</v>
      </c>
      <c r="D38" s="19" t="s">
        <v>65</v>
      </c>
      <c r="E38" s="19" t="s">
        <v>64</v>
      </c>
      <c r="F38" s="19" t="s">
        <v>221</v>
      </c>
      <c r="G38" s="19" t="s">
        <v>222</v>
      </c>
      <c r="H38" s="20">
        <v>150000</v>
      </c>
      <c r="I38" s="20"/>
      <c r="J38" s="20"/>
      <c r="K38" s="20"/>
      <c r="L38" s="20"/>
      <c r="M38" s="20"/>
      <c r="N38" s="20"/>
      <c r="O38" s="20"/>
      <c r="P38" s="20"/>
      <c r="Q38" s="20"/>
      <c r="R38" s="20"/>
      <c r="S38" s="20">
        <v>150000</v>
      </c>
      <c r="T38" s="20"/>
      <c r="U38" s="20"/>
      <c r="V38" s="20"/>
      <c r="W38" s="20"/>
      <c r="X38" s="20">
        <v>150000</v>
      </c>
    </row>
    <row r="39" ht="21" customHeight="1" spans="1:24">
      <c r="A39" s="19" t="s">
        <v>44</v>
      </c>
      <c r="B39" s="19" t="s">
        <v>223</v>
      </c>
      <c r="C39" s="19" t="s">
        <v>224</v>
      </c>
      <c r="D39" s="19" t="s">
        <v>65</v>
      </c>
      <c r="E39" s="19" t="s">
        <v>64</v>
      </c>
      <c r="F39" s="19" t="s">
        <v>164</v>
      </c>
      <c r="G39" s="19" t="s">
        <v>165</v>
      </c>
      <c r="H39" s="20">
        <v>2791600</v>
      </c>
      <c r="I39" s="20"/>
      <c r="J39" s="20"/>
      <c r="K39" s="20"/>
      <c r="L39" s="20"/>
      <c r="M39" s="20"/>
      <c r="N39" s="20"/>
      <c r="O39" s="20"/>
      <c r="P39" s="20"/>
      <c r="Q39" s="20"/>
      <c r="R39" s="20"/>
      <c r="S39" s="20">
        <v>2791600</v>
      </c>
      <c r="T39" s="20"/>
      <c r="U39" s="20"/>
      <c r="V39" s="20"/>
      <c r="W39" s="20"/>
      <c r="X39" s="20">
        <v>2791600</v>
      </c>
    </row>
    <row r="40" ht="21" customHeight="1" spans="1:24">
      <c r="A40" s="19" t="s">
        <v>44</v>
      </c>
      <c r="B40" s="19" t="s">
        <v>225</v>
      </c>
      <c r="C40" s="19" t="s">
        <v>226</v>
      </c>
      <c r="D40" s="19" t="s">
        <v>65</v>
      </c>
      <c r="E40" s="19" t="s">
        <v>64</v>
      </c>
      <c r="F40" s="19" t="s">
        <v>227</v>
      </c>
      <c r="G40" s="19" t="s">
        <v>228</v>
      </c>
      <c r="H40" s="20">
        <v>160000</v>
      </c>
      <c r="I40" s="20"/>
      <c r="J40" s="20"/>
      <c r="K40" s="20"/>
      <c r="L40" s="20"/>
      <c r="M40" s="20"/>
      <c r="N40" s="20"/>
      <c r="O40" s="20"/>
      <c r="P40" s="20"/>
      <c r="Q40" s="20"/>
      <c r="R40" s="20"/>
      <c r="S40" s="20">
        <v>160000</v>
      </c>
      <c r="T40" s="20"/>
      <c r="U40" s="20"/>
      <c r="V40" s="20"/>
      <c r="W40" s="20"/>
      <c r="X40" s="20">
        <v>160000</v>
      </c>
    </row>
    <row r="41" ht="21" customHeight="1" spans="1:24">
      <c r="A41" s="19" t="s">
        <v>44</v>
      </c>
      <c r="B41" s="19" t="s">
        <v>225</v>
      </c>
      <c r="C41" s="19" t="s">
        <v>226</v>
      </c>
      <c r="D41" s="19" t="s">
        <v>65</v>
      </c>
      <c r="E41" s="19" t="s">
        <v>64</v>
      </c>
      <c r="F41" s="19" t="s">
        <v>152</v>
      </c>
      <c r="G41" s="19" t="s">
        <v>153</v>
      </c>
      <c r="H41" s="20">
        <v>144000</v>
      </c>
      <c r="I41" s="20"/>
      <c r="J41" s="20"/>
      <c r="K41" s="20"/>
      <c r="L41" s="20"/>
      <c r="M41" s="20"/>
      <c r="N41" s="20"/>
      <c r="O41" s="20"/>
      <c r="P41" s="20"/>
      <c r="Q41" s="20"/>
      <c r="R41" s="20"/>
      <c r="S41" s="20">
        <v>144000</v>
      </c>
      <c r="T41" s="20"/>
      <c r="U41" s="20"/>
      <c r="V41" s="20"/>
      <c r="W41" s="20"/>
      <c r="X41" s="20">
        <v>144000</v>
      </c>
    </row>
    <row r="42" ht="21" customHeight="1" spans="1:24">
      <c r="A42" s="19" t="s">
        <v>44</v>
      </c>
      <c r="B42" s="19" t="s">
        <v>229</v>
      </c>
      <c r="C42" s="19" t="s">
        <v>230</v>
      </c>
      <c r="D42" s="19" t="s">
        <v>61</v>
      </c>
      <c r="E42" s="19" t="s">
        <v>62</v>
      </c>
      <c r="F42" s="19" t="s">
        <v>164</v>
      </c>
      <c r="G42" s="19" t="s">
        <v>165</v>
      </c>
      <c r="H42" s="20">
        <v>1621224</v>
      </c>
      <c r="I42" s="20">
        <v>1621224</v>
      </c>
      <c r="J42" s="20"/>
      <c r="K42" s="20"/>
      <c r="L42" s="20"/>
      <c r="M42" s="20">
        <v>1621224</v>
      </c>
      <c r="N42" s="20"/>
      <c r="O42" s="20"/>
      <c r="P42" s="20"/>
      <c r="Q42" s="20"/>
      <c r="R42" s="20"/>
      <c r="S42" s="20"/>
      <c r="T42" s="20"/>
      <c r="U42" s="20"/>
      <c r="V42" s="20"/>
      <c r="W42" s="20"/>
      <c r="X42" s="20"/>
    </row>
    <row r="43" ht="21" customHeight="1" spans="1:24">
      <c r="A43" s="19" t="s">
        <v>44</v>
      </c>
      <c r="B43" s="19" t="s">
        <v>231</v>
      </c>
      <c r="C43" s="19" t="s">
        <v>232</v>
      </c>
      <c r="D43" s="19" t="s">
        <v>61</v>
      </c>
      <c r="E43" s="19" t="s">
        <v>62</v>
      </c>
      <c r="F43" s="19" t="s">
        <v>164</v>
      </c>
      <c r="G43" s="19" t="s">
        <v>165</v>
      </c>
      <c r="H43" s="20">
        <v>498000</v>
      </c>
      <c r="I43" s="20">
        <v>498000</v>
      </c>
      <c r="J43" s="20"/>
      <c r="K43" s="20"/>
      <c r="L43" s="20"/>
      <c r="M43" s="20">
        <v>498000</v>
      </c>
      <c r="N43" s="20"/>
      <c r="O43" s="20"/>
      <c r="P43" s="20"/>
      <c r="Q43" s="20"/>
      <c r="R43" s="20"/>
      <c r="S43" s="20"/>
      <c r="T43" s="20"/>
      <c r="U43" s="20"/>
      <c r="V43" s="20"/>
      <c r="W43" s="20"/>
      <c r="X43" s="20"/>
    </row>
    <row r="44" ht="21" customHeight="1" spans="1:24">
      <c r="A44" s="19" t="s">
        <v>44</v>
      </c>
      <c r="B44" s="19" t="s">
        <v>233</v>
      </c>
      <c r="C44" s="19" t="s">
        <v>173</v>
      </c>
      <c r="D44" s="19" t="s">
        <v>61</v>
      </c>
      <c r="E44" s="19" t="s">
        <v>62</v>
      </c>
      <c r="F44" s="19" t="s">
        <v>172</v>
      </c>
      <c r="G44" s="19" t="s">
        <v>173</v>
      </c>
      <c r="H44" s="20">
        <v>131243.28</v>
      </c>
      <c r="I44" s="20">
        <v>131243.28</v>
      </c>
      <c r="J44" s="20"/>
      <c r="K44" s="20"/>
      <c r="L44" s="20"/>
      <c r="M44" s="20">
        <v>131243.28</v>
      </c>
      <c r="N44" s="20"/>
      <c r="O44" s="20"/>
      <c r="P44" s="20"/>
      <c r="Q44" s="20"/>
      <c r="R44" s="20"/>
      <c r="S44" s="20"/>
      <c r="T44" s="20"/>
      <c r="U44" s="20"/>
      <c r="V44" s="20"/>
      <c r="W44" s="20"/>
      <c r="X44" s="20"/>
    </row>
    <row r="45" ht="21" customHeight="1" spans="1:24">
      <c r="A45" s="19" t="s">
        <v>44</v>
      </c>
      <c r="B45" s="19" t="s">
        <v>234</v>
      </c>
      <c r="C45" s="19" t="s">
        <v>235</v>
      </c>
      <c r="D45" s="19" t="s">
        <v>61</v>
      </c>
      <c r="E45" s="19" t="s">
        <v>62</v>
      </c>
      <c r="F45" s="19" t="s">
        <v>236</v>
      </c>
      <c r="G45" s="19" t="s">
        <v>235</v>
      </c>
      <c r="H45" s="20">
        <v>1656</v>
      </c>
      <c r="I45" s="20">
        <v>1656</v>
      </c>
      <c r="J45" s="20"/>
      <c r="K45" s="20"/>
      <c r="L45" s="20"/>
      <c r="M45" s="20">
        <v>1656</v>
      </c>
      <c r="N45" s="20"/>
      <c r="O45" s="20"/>
      <c r="P45" s="20"/>
      <c r="Q45" s="20"/>
      <c r="R45" s="20"/>
      <c r="S45" s="20"/>
      <c r="T45" s="20"/>
      <c r="U45" s="20"/>
      <c r="V45" s="20"/>
      <c r="W45" s="20"/>
      <c r="X45" s="20"/>
    </row>
    <row r="46" ht="21" customHeight="1" spans="1:24">
      <c r="A46" s="19" t="s">
        <v>44</v>
      </c>
      <c r="B46" s="19" t="s">
        <v>237</v>
      </c>
      <c r="C46" s="19" t="s">
        <v>238</v>
      </c>
      <c r="D46" s="19" t="s">
        <v>61</v>
      </c>
      <c r="E46" s="19" t="s">
        <v>62</v>
      </c>
      <c r="F46" s="19" t="s">
        <v>168</v>
      </c>
      <c r="G46" s="19" t="s">
        <v>169</v>
      </c>
      <c r="H46" s="20">
        <v>80000</v>
      </c>
      <c r="I46" s="20">
        <v>80000</v>
      </c>
      <c r="J46" s="20"/>
      <c r="K46" s="20"/>
      <c r="L46" s="20"/>
      <c r="M46" s="20">
        <v>80000</v>
      </c>
      <c r="N46" s="20"/>
      <c r="O46" s="20"/>
      <c r="P46" s="20"/>
      <c r="Q46" s="20"/>
      <c r="R46" s="20"/>
      <c r="S46" s="20"/>
      <c r="T46" s="20"/>
      <c r="U46" s="20"/>
      <c r="V46" s="20"/>
      <c r="W46" s="20"/>
      <c r="X46" s="20"/>
    </row>
    <row r="47" ht="21" customHeight="1" spans="1:24">
      <c r="A47" s="19" t="s">
        <v>44</v>
      </c>
      <c r="B47" s="19" t="s">
        <v>239</v>
      </c>
      <c r="C47" s="19" t="s">
        <v>128</v>
      </c>
      <c r="D47" s="19" t="s">
        <v>61</v>
      </c>
      <c r="E47" s="19" t="s">
        <v>62</v>
      </c>
      <c r="F47" s="19" t="s">
        <v>176</v>
      </c>
      <c r="G47" s="19" t="s">
        <v>128</v>
      </c>
      <c r="H47" s="20">
        <v>20000</v>
      </c>
      <c r="I47" s="20">
        <v>20000</v>
      </c>
      <c r="J47" s="20"/>
      <c r="K47" s="20"/>
      <c r="L47" s="20"/>
      <c r="M47" s="20">
        <v>20000</v>
      </c>
      <c r="N47" s="20"/>
      <c r="O47" s="20"/>
      <c r="P47" s="20"/>
      <c r="Q47" s="20"/>
      <c r="R47" s="20"/>
      <c r="S47" s="20"/>
      <c r="T47" s="20"/>
      <c r="U47" s="20"/>
      <c r="V47" s="20"/>
      <c r="W47" s="20"/>
      <c r="X47" s="20"/>
    </row>
    <row r="48" ht="21" customHeight="1" spans="1:24">
      <c r="A48" s="19" t="s">
        <v>44</v>
      </c>
      <c r="B48" s="19" t="s">
        <v>240</v>
      </c>
      <c r="C48" s="19" t="s">
        <v>241</v>
      </c>
      <c r="D48" s="19" t="s">
        <v>65</v>
      </c>
      <c r="E48" s="19" t="s">
        <v>64</v>
      </c>
      <c r="F48" s="19" t="s">
        <v>242</v>
      </c>
      <c r="G48" s="19" t="s">
        <v>243</v>
      </c>
      <c r="H48" s="20">
        <v>486600</v>
      </c>
      <c r="I48" s="20"/>
      <c r="J48" s="20"/>
      <c r="K48" s="20"/>
      <c r="L48" s="20"/>
      <c r="M48" s="20"/>
      <c r="N48" s="20"/>
      <c r="O48" s="20"/>
      <c r="P48" s="20"/>
      <c r="Q48" s="20"/>
      <c r="R48" s="20"/>
      <c r="S48" s="20">
        <v>486600</v>
      </c>
      <c r="T48" s="20"/>
      <c r="U48" s="20"/>
      <c r="V48" s="20"/>
      <c r="W48" s="20"/>
      <c r="X48" s="20">
        <v>486600</v>
      </c>
    </row>
    <row r="49" ht="21" customHeight="1" spans="1:24">
      <c r="A49" s="19" t="s">
        <v>44</v>
      </c>
      <c r="B49" s="19" t="s">
        <v>240</v>
      </c>
      <c r="C49" s="19" t="s">
        <v>241</v>
      </c>
      <c r="D49" s="19" t="s">
        <v>65</v>
      </c>
      <c r="E49" s="19" t="s">
        <v>64</v>
      </c>
      <c r="F49" s="19" t="s">
        <v>244</v>
      </c>
      <c r="G49" s="19" t="s">
        <v>245</v>
      </c>
      <c r="H49" s="20">
        <v>75000</v>
      </c>
      <c r="I49" s="20"/>
      <c r="J49" s="20"/>
      <c r="K49" s="20"/>
      <c r="L49" s="20"/>
      <c r="M49" s="20"/>
      <c r="N49" s="20"/>
      <c r="O49" s="20"/>
      <c r="P49" s="20"/>
      <c r="Q49" s="20"/>
      <c r="R49" s="20"/>
      <c r="S49" s="20">
        <v>75000</v>
      </c>
      <c r="T49" s="20"/>
      <c r="U49" s="20"/>
      <c r="V49" s="20"/>
      <c r="W49" s="20"/>
      <c r="X49" s="20">
        <v>75000</v>
      </c>
    </row>
    <row r="50" ht="21" customHeight="1" spans="1:24">
      <c r="A50" s="19" t="s">
        <v>44</v>
      </c>
      <c r="B50" s="19" t="s">
        <v>240</v>
      </c>
      <c r="C50" s="19" t="s">
        <v>241</v>
      </c>
      <c r="D50" s="19" t="s">
        <v>65</v>
      </c>
      <c r="E50" s="19" t="s">
        <v>64</v>
      </c>
      <c r="F50" s="19" t="s">
        <v>164</v>
      </c>
      <c r="G50" s="19" t="s">
        <v>165</v>
      </c>
      <c r="H50" s="20">
        <v>208000</v>
      </c>
      <c r="I50" s="20"/>
      <c r="J50" s="20"/>
      <c r="K50" s="20"/>
      <c r="L50" s="20"/>
      <c r="M50" s="20"/>
      <c r="N50" s="20"/>
      <c r="O50" s="20"/>
      <c r="P50" s="20"/>
      <c r="Q50" s="20"/>
      <c r="R50" s="20"/>
      <c r="S50" s="20">
        <v>208000</v>
      </c>
      <c r="T50" s="20"/>
      <c r="U50" s="20"/>
      <c r="V50" s="20"/>
      <c r="W50" s="20"/>
      <c r="X50" s="20">
        <v>208000</v>
      </c>
    </row>
    <row r="51" ht="21" customHeight="1" spans="1:24">
      <c r="A51" s="19" t="s">
        <v>44</v>
      </c>
      <c r="B51" s="19" t="s">
        <v>240</v>
      </c>
      <c r="C51" s="19" t="s">
        <v>241</v>
      </c>
      <c r="D51" s="19" t="s">
        <v>65</v>
      </c>
      <c r="E51" s="19" t="s">
        <v>64</v>
      </c>
      <c r="F51" s="19" t="s">
        <v>164</v>
      </c>
      <c r="G51" s="19" t="s">
        <v>165</v>
      </c>
      <c r="H51" s="20">
        <v>341000</v>
      </c>
      <c r="I51" s="20"/>
      <c r="J51" s="20"/>
      <c r="K51" s="20"/>
      <c r="L51" s="20"/>
      <c r="M51" s="20"/>
      <c r="N51" s="20"/>
      <c r="O51" s="20"/>
      <c r="P51" s="20"/>
      <c r="Q51" s="20"/>
      <c r="R51" s="20"/>
      <c r="S51" s="20">
        <v>341000</v>
      </c>
      <c r="T51" s="20"/>
      <c r="U51" s="20"/>
      <c r="V51" s="20"/>
      <c r="W51" s="20"/>
      <c r="X51" s="20">
        <v>341000</v>
      </c>
    </row>
    <row r="52" ht="21" customHeight="1" spans="1:24">
      <c r="A52" s="19" t="s">
        <v>44</v>
      </c>
      <c r="B52" s="19" t="s">
        <v>246</v>
      </c>
      <c r="C52" s="19" t="s">
        <v>247</v>
      </c>
      <c r="D52" s="19" t="s">
        <v>78</v>
      </c>
      <c r="E52" s="19" t="s">
        <v>79</v>
      </c>
      <c r="F52" s="19" t="s">
        <v>248</v>
      </c>
      <c r="G52" s="19" t="s">
        <v>249</v>
      </c>
      <c r="H52" s="20">
        <v>227776</v>
      </c>
      <c r="I52" s="20"/>
      <c r="J52" s="20"/>
      <c r="K52" s="20"/>
      <c r="L52" s="20"/>
      <c r="M52" s="20"/>
      <c r="N52" s="20"/>
      <c r="O52" s="20"/>
      <c r="P52" s="20"/>
      <c r="Q52" s="20"/>
      <c r="R52" s="20"/>
      <c r="S52" s="20">
        <v>227776</v>
      </c>
      <c r="T52" s="20"/>
      <c r="U52" s="20"/>
      <c r="V52" s="20"/>
      <c r="W52" s="20"/>
      <c r="X52" s="20">
        <v>227776</v>
      </c>
    </row>
    <row r="53" ht="21" customHeight="1" spans="1:24">
      <c r="A53" s="19" t="s">
        <v>44</v>
      </c>
      <c r="B53" s="19" t="s">
        <v>246</v>
      </c>
      <c r="C53" s="19" t="s">
        <v>247</v>
      </c>
      <c r="D53" s="19" t="s">
        <v>80</v>
      </c>
      <c r="E53" s="19" t="s">
        <v>81</v>
      </c>
      <c r="F53" s="19" t="s">
        <v>250</v>
      </c>
      <c r="G53" s="19" t="s">
        <v>251</v>
      </c>
      <c r="H53" s="20">
        <v>113888</v>
      </c>
      <c r="I53" s="20"/>
      <c r="J53" s="20"/>
      <c r="K53" s="20"/>
      <c r="L53" s="20"/>
      <c r="M53" s="20"/>
      <c r="N53" s="20"/>
      <c r="O53" s="20"/>
      <c r="P53" s="20"/>
      <c r="Q53" s="20"/>
      <c r="R53" s="20"/>
      <c r="S53" s="20">
        <v>113888</v>
      </c>
      <c r="T53" s="20"/>
      <c r="U53" s="20"/>
      <c r="V53" s="20"/>
      <c r="W53" s="20"/>
      <c r="X53" s="20">
        <v>113888</v>
      </c>
    </row>
    <row r="54" ht="21" customHeight="1" spans="1:24">
      <c r="A54" s="19" t="s">
        <v>44</v>
      </c>
      <c r="B54" s="19" t="s">
        <v>246</v>
      </c>
      <c r="C54" s="19" t="s">
        <v>247</v>
      </c>
      <c r="D54" s="19" t="s">
        <v>90</v>
      </c>
      <c r="E54" s="19" t="s">
        <v>91</v>
      </c>
      <c r="F54" s="19" t="s">
        <v>252</v>
      </c>
      <c r="G54" s="19" t="s">
        <v>253</v>
      </c>
      <c r="H54" s="20">
        <v>127600</v>
      </c>
      <c r="I54" s="20"/>
      <c r="J54" s="20"/>
      <c r="K54" s="20"/>
      <c r="L54" s="20"/>
      <c r="M54" s="20"/>
      <c r="N54" s="20"/>
      <c r="O54" s="20"/>
      <c r="P54" s="20"/>
      <c r="Q54" s="20"/>
      <c r="R54" s="20"/>
      <c r="S54" s="20">
        <v>127600</v>
      </c>
      <c r="T54" s="20"/>
      <c r="U54" s="20"/>
      <c r="V54" s="20"/>
      <c r="W54" s="20"/>
      <c r="X54" s="20">
        <v>127600</v>
      </c>
    </row>
    <row r="55" ht="21" customHeight="1" spans="1:24">
      <c r="A55" s="19" t="s">
        <v>44</v>
      </c>
      <c r="B55" s="19" t="s">
        <v>246</v>
      </c>
      <c r="C55" s="19" t="s">
        <v>247</v>
      </c>
      <c r="D55" s="19" t="s">
        <v>92</v>
      </c>
      <c r="E55" s="19" t="s">
        <v>93</v>
      </c>
      <c r="F55" s="19" t="s">
        <v>254</v>
      </c>
      <c r="G55" s="19" t="s">
        <v>255</v>
      </c>
      <c r="H55" s="20">
        <v>53800</v>
      </c>
      <c r="I55" s="20"/>
      <c r="J55" s="20"/>
      <c r="K55" s="20"/>
      <c r="L55" s="20"/>
      <c r="M55" s="20"/>
      <c r="N55" s="20"/>
      <c r="O55" s="20"/>
      <c r="P55" s="20"/>
      <c r="Q55" s="20"/>
      <c r="R55" s="20"/>
      <c r="S55" s="20">
        <v>53800</v>
      </c>
      <c r="T55" s="20"/>
      <c r="U55" s="20"/>
      <c r="V55" s="20"/>
      <c r="W55" s="20"/>
      <c r="X55" s="20">
        <v>53800</v>
      </c>
    </row>
    <row r="56" ht="21" customHeight="1" spans="1:24">
      <c r="A56" s="19" t="s">
        <v>44</v>
      </c>
      <c r="B56" s="19" t="s">
        <v>246</v>
      </c>
      <c r="C56" s="19" t="s">
        <v>247</v>
      </c>
      <c r="D56" s="19" t="s">
        <v>94</v>
      </c>
      <c r="E56" s="19" t="s">
        <v>95</v>
      </c>
      <c r="F56" s="19" t="s">
        <v>256</v>
      </c>
      <c r="G56" s="19" t="s">
        <v>257</v>
      </c>
      <c r="H56" s="20">
        <v>70294</v>
      </c>
      <c r="I56" s="20"/>
      <c r="J56" s="20"/>
      <c r="K56" s="20"/>
      <c r="L56" s="20"/>
      <c r="M56" s="20"/>
      <c r="N56" s="20"/>
      <c r="O56" s="20"/>
      <c r="P56" s="20"/>
      <c r="Q56" s="20"/>
      <c r="R56" s="20"/>
      <c r="S56" s="20">
        <v>70294</v>
      </c>
      <c r="T56" s="20"/>
      <c r="U56" s="20"/>
      <c r="V56" s="20"/>
      <c r="W56" s="20"/>
      <c r="X56" s="20">
        <v>70294</v>
      </c>
    </row>
    <row r="57" ht="21" customHeight="1" spans="1:24">
      <c r="A57" s="19" t="s">
        <v>44</v>
      </c>
      <c r="B57" s="19" t="s">
        <v>258</v>
      </c>
      <c r="C57" s="19" t="s">
        <v>259</v>
      </c>
      <c r="D57" s="19" t="s">
        <v>100</v>
      </c>
      <c r="E57" s="19" t="s">
        <v>101</v>
      </c>
      <c r="F57" s="19" t="s">
        <v>260</v>
      </c>
      <c r="G57" s="19" t="s">
        <v>101</v>
      </c>
      <c r="H57" s="20">
        <v>153200</v>
      </c>
      <c r="I57" s="20"/>
      <c r="J57" s="20"/>
      <c r="K57" s="20"/>
      <c r="L57" s="20"/>
      <c r="M57" s="20"/>
      <c r="N57" s="20"/>
      <c r="O57" s="20"/>
      <c r="P57" s="20"/>
      <c r="Q57" s="20"/>
      <c r="R57" s="20"/>
      <c r="S57" s="20">
        <v>153200</v>
      </c>
      <c r="T57" s="20"/>
      <c r="U57" s="20"/>
      <c r="V57" s="20"/>
      <c r="W57" s="20"/>
      <c r="X57" s="20">
        <v>153200</v>
      </c>
    </row>
    <row r="58" ht="21" customHeight="1" spans="1:24">
      <c r="A58" s="19" t="s">
        <v>44</v>
      </c>
      <c r="B58" s="19" t="s">
        <v>261</v>
      </c>
      <c r="C58" s="19" t="s">
        <v>262</v>
      </c>
      <c r="D58" s="19" t="s">
        <v>65</v>
      </c>
      <c r="E58" s="19" t="s">
        <v>64</v>
      </c>
      <c r="F58" s="19" t="s">
        <v>156</v>
      </c>
      <c r="G58" s="19" t="s">
        <v>157</v>
      </c>
      <c r="H58" s="20">
        <v>9960000</v>
      </c>
      <c r="I58" s="20"/>
      <c r="J58" s="20"/>
      <c r="K58" s="20"/>
      <c r="L58" s="20"/>
      <c r="M58" s="20"/>
      <c r="N58" s="20"/>
      <c r="O58" s="20"/>
      <c r="P58" s="20"/>
      <c r="Q58" s="20"/>
      <c r="R58" s="20"/>
      <c r="S58" s="20">
        <v>9960000</v>
      </c>
      <c r="T58" s="20"/>
      <c r="U58" s="20"/>
      <c r="V58" s="20"/>
      <c r="W58" s="20"/>
      <c r="X58" s="20">
        <v>9960000</v>
      </c>
    </row>
    <row r="59" ht="21" customHeight="1" spans="1:24">
      <c r="A59" s="19" t="s">
        <v>44</v>
      </c>
      <c r="B59" s="19" t="s">
        <v>263</v>
      </c>
      <c r="C59" s="19" t="s">
        <v>101</v>
      </c>
      <c r="D59" s="19" t="s">
        <v>100</v>
      </c>
      <c r="E59" s="19" t="s">
        <v>101</v>
      </c>
      <c r="F59" s="19" t="s">
        <v>260</v>
      </c>
      <c r="G59" s="19" t="s">
        <v>101</v>
      </c>
      <c r="H59" s="20">
        <v>1041423.84</v>
      </c>
      <c r="I59" s="20">
        <v>1041423.84</v>
      </c>
      <c r="J59" s="20"/>
      <c r="K59" s="20"/>
      <c r="L59" s="20"/>
      <c r="M59" s="20">
        <v>1041423.84</v>
      </c>
      <c r="N59" s="20"/>
      <c r="O59" s="20"/>
      <c r="P59" s="20"/>
      <c r="Q59" s="20"/>
      <c r="R59" s="20"/>
      <c r="S59" s="20"/>
      <c r="T59" s="20"/>
      <c r="U59" s="20"/>
      <c r="V59" s="20"/>
      <c r="W59" s="20"/>
      <c r="X59" s="20"/>
    </row>
    <row r="60" ht="21" customHeight="1" spans="1:24">
      <c r="A60" s="19" t="s">
        <v>44</v>
      </c>
      <c r="B60" s="19" t="s">
        <v>264</v>
      </c>
      <c r="C60" s="19" t="s">
        <v>265</v>
      </c>
      <c r="D60" s="19" t="s">
        <v>61</v>
      </c>
      <c r="E60" s="19" t="s">
        <v>62</v>
      </c>
      <c r="F60" s="19" t="s">
        <v>242</v>
      </c>
      <c r="G60" s="19" t="s">
        <v>243</v>
      </c>
      <c r="H60" s="20">
        <v>2955048</v>
      </c>
      <c r="I60" s="20">
        <v>2955048</v>
      </c>
      <c r="J60" s="20"/>
      <c r="K60" s="20"/>
      <c r="L60" s="20"/>
      <c r="M60" s="20">
        <v>2955048</v>
      </c>
      <c r="N60" s="20"/>
      <c r="O60" s="20"/>
      <c r="P60" s="20"/>
      <c r="Q60" s="20"/>
      <c r="R60" s="20"/>
      <c r="S60" s="20"/>
      <c r="T60" s="20"/>
      <c r="U60" s="20"/>
      <c r="V60" s="20"/>
      <c r="W60" s="20"/>
      <c r="X60" s="20"/>
    </row>
    <row r="61" ht="21" customHeight="1" spans="1:24">
      <c r="A61" s="19" t="s">
        <v>44</v>
      </c>
      <c r="B61" s="19" t="s">
        <v>264</v>
      </c>
      <c r="C61" s="19" t="s">
        <v>265</v>
      </c>
      <c r="D61" s="19" t="s">
        <v>61</v>
      </c>
      <c r="E61" s="19" t="s">
        <v>62</v>
      </c>
      <c r="F61" s="19" t="s">
        <v>244</v>
      </c>
      <c r="G61" s="19" t="s">
        <v>245</v>
      </c>
      <c r="H61" s="20">
        <v>337620</v>
      </c>
      <c r="I61" s="20">
        <v>337620</v>
      </c>
      <c r="J61" s="20"/>
      <c r="K61" s="20"/>
      <c r="L61" s="20"/>
      <c r="M61" s="20">
        <v>337620</v>
      </c>
      <c r="N61" s="20"/>
      <c r="O61" s="20"/>
      <c r="P61" s="20"/>
      <c r="Q61" s="20"/>
      <c r="R61" s="20"/>
      <c r="S61" s="20"/>
      <c r="T61" s="20"/>
      <c r="U61" s="20"/>
      <c r="V61" s="20"/>
      <c r="W61" s="20"/>
      <c r="X61" s="20"/>
    </row>
    <row r="62" ht="21" customHeight="1" spans="1:24">
      <c r="A62" s="19" t="s">
        <v>44</v>
      </c>
      <c r="B62" s="19" t="s">
        <v>264</v>
      </c>
      <c r="C62" s="19" t="s">
        <v>265</v>
      </c>
      <c r="D62" s="19" t="s">
        <v>61</v>
      </c>
      <c r="E62" s="19" t="s">
        <v>62</v>
      </c>
      <c r="F62" s="19" t="s">
        <v>164</v>
      </c>
      <c r="G62" s="19" t="s">
        <v>165</v>
      </c>
      <c r="H62" s="20">
        <v>2716896</v>
      </c>
      <c r="I62" s="20">
        <v>2716896</v>
      </c>
      <c r="J62" s="20"/>
      <c r="K62" s="20"/>
      <c r="L62" s="20"/>
      <c r="M62" s="20">
        <v>2716896</v>
      </c>
      <c r="N62" s="20"/>
      <c r="O62" s="20"/>
      <c r="P62" s="20"/>
      <c r="Q62" s="20"/>
      <c r="R62" s="20"/>
      <c r="S62" s="20"/>
      <c r="T62" s="20"/>
      <c r="U62" s="20"/>
      <c r="V62" s="20"/>
      <c r="W62" s="20"/>
      <c r="X62" s="20"/>
    </row>
    <row r="63" ht="21" customHeight="1" spans="1:24">
      <c r="A63" s="19" t="s">
        <v>44</v>
      </c>
      <c r="B63" s="19" t="s">
        <v>264</v>
      </c>
      <c r="C63" s="19" t="s">
        <v>265</v>
      </c>
      <c r="D63" s="19" t="s">
        <v>61</v>
      </c>
      <c r="E63" s="19" t="s">
        <v>62</v>
      </c>
      <c r="F63" s="19" t="s">
        <v>164</v>
      </c>
      <c r="G63" s="19" t="s">
        <v>165</v>
      </c>
      <c r="H63" s="20">
        <v>880200</v>
      </c>
      <c r="I63" s="20">
        <v>880200</v>
      </c>
      <c r="J63" s="20"/>
      <c r="K63" s="20"/>
      <c r="L63" s="20"/>
      <c r="M63" s="20">
        <v>880200</v>
      </c>
      <c r="N63" s="20"/>
      <c r="O63" s="20"/>
      <c r="P63" s="20"/>
      <c r="Q63" s="20"/>
      <c r="R63" s="20"/>
      <c r="S63" s="20"/>
      <c r="T63" s="20"/>
      <c r="U63" s="20"/>
      <c r="V63" s="20"/>
      <c r="W63" s="20"/>
      <c r="X63" s="20"/>
    </row>
    <row r="64" ht="21" customHeight="1" spans="1:24">
      <c r="A64" s="19" t="s">
        <v>44</v>
      </c>
      <c r="B64" s="19" t="s">
        <v>266</v>
      </c>
      <c r="C64" s="19" t="s">
        <v>267</v>
      </c>
      <c r="D64" s="19" t="s">
        <v>78</v>
      </c>
      <c r="E64" s="19" t="s">
        <v>79</v>
      </c>
      <c r="F64" s="19" t="s">
        <v>248</v>
      </c>
      <c r="G64" s="19" t="s">
        <v>249</v>
      </c>
      <c r="H64" s="20">
        <v>1389757.44</v>
      </c>
      <c r="I64" s="20">
        <v>1389757.44</v>
      </c>
      <c r="J64" s="20"/>
      <c r="K64" s="20"/>
      <c r="L64" s="20"/>
      <c r="M64" s="20">
        <v>1389757.44</v>
      </c>
      <c r="N64" s="20"/>
      <c r="O64" s="20"/>
      <c r="P64" s="20"/>
      <c r="Q64" s="20"/>
      <c r="R64" s="20"/>
      <c r="S64" s="20"/>
      <c r="T64" s="20"/>
      <c r="U64" s="20"/>
      <c r="V64" s="20"/>
      <c r="W64" s="20"/>
      <c r="X64" s="20"/>
    </row>
    <row r="65" ht="21" customHeight="1" spans="1:24">
      <c r="A65" s="19" t="s">
        <v>44</v>
      </c>
      <c r="B65" s="19" t="s">
        <v>266</v>
      </c>
      <c r="C65" s="19" t="s">
        <v>267</v>
      </c>
      <c r="D65" s="19" t="s">
        <v>90</v>
      </c>
      <c r="E65" s="19" t="s">
        <v>91</v>
      </c>
      <c r="F65" s="19" t="s">
        <v>252</v>
      </c>
      <c r="G65" s="19" t="s">
        <v>253</v>
      </c>
      <c r="H65" s="20">
        <v>602087.22</v>
      </c>
      <c r="I65" s="20">
        <v>602087.22</v>
      </c>
      <c r="J65" s="20"/>
      <c r="K65" s="20"/>
      <c r="L65" s="20"/>
      <c r="M65" s="20">
        <v>602087.22</v>
      </c>
      <c r="N65" s="20"/>
      <c r="O65" s="20"/>
      <c r="P65" s="20"/>
      <c r="Q65" s="20"/>
      <c r="R65" s="20"/>
      <c r="S65" s="20"/>
      <c r="T65" s="20"/>
      <c r="U65" s="20"/>
      <c r="V65" s="20"/>
      <c r="W65" s="20"/>
      <c r="X65" s="20"/>
    </row>
    <row r="66" ht="21" customHeight="1" spans="1:24">
      <c r="A66" s="19" t="s">
        <v>44</v>
      </c>
      <c r="B66" s="19" t="s">
        <v>266</v>
      </c>
      <c r="C66" s="19" t="s">
        <v>267</v>
      </c>
      <c r="D66" s="19" t="s">
        <v>92</v>
      </c>
      <c r="E66" s="19" t="s">
        <v>93</v>
      </c>
      <c r="F66" s="19" t="s">
        <v>254</v>
      </c>
      <c r="G66" s="19" t="s">
        <v>255</v>
      </c>
      <c r="H66" s="20">
        <v>303437.15</v>
      </c>
      <c r="I66" s="20">
        <v>303437.15</v>
      </c>
      <c r="J66" s="20"/>
      <c r="K66" s="20"/>
      <c r="L66" s="20"/>
      <c r="M66" s="20">
        <v>303437.15</v>
      </c>
      <c r="N66" s="20"/>
      <c r="O66" s="20"/>
      <c r="P66" s="20"/>
      <c r="Q66" s="20"/>
      <c r="R66" s="20"/>
      <c r="S66" s="20"/>
      <c r="T66" s="20"/>
      <c r="U66" s="20"/>
      <c r="V66" s="20"/>
      <c r="W66" s="20"/>
      <c r="X66" s="20"/>
    </row>
    <row r="67" ht="21" customHeight="1" spans="1:24">
      <c r="A67" s="19" t="s">
        <v>44</v>
      </c>
      <c r="B67" s="19" t="s">
        <v>266</v>
      </c>
      <c r="C67" s="19" t="s">
        <v>267</v>
      </c>
      <c r="D67" s="19" t="s">
        <v>94</v>
      </c>
      <c r="E67" s="19" t="s">
        <v>95</v>
      </c>
      <c r="F67" s="19" t="s">
        <v>256</v>
      </c>
      <c r="G67" s="19" t="s">
        <v>257</v>
      </c>
      <c r="H67" s="20">
        <v>19656</v>
      </c>
      <c r="I67" s="20">
        <v>19656</v>
      </c>
      <c r="J67" s="20"/>
      <c r="K67" s="20"/>
      <c r="L67" s="20"/>
      <c r="M67" s="20">
        <v>19656</v>
      </c>
      <c r="N67" s="20"/>
      <c r="O67" s="20"/>
      <c r="P67" s="20"/>
      <c r="Q67" s="20"/>
      <c r="R67" s="20"/>
      <c r="S67" s="20"/>
      <c r="T67" s="20"/>
      <c r="U67" s="20"/>
      <c r="V67" s="20"/>
      <c r="W67" s="20"/>
      <c r="X67" s="20"/>
    </row>
    <row r="68" ht="21" customHeight="1" spans="1:24">
      <c r="A68" s="19" t="s">
        <v>44</v>
      </c>
      <c r="B68" s="19" t="s">
        <v>266</v>
      </c>
      <c r="C68" s="19" t="s">
        <v>267</v>
      </c>
      <c r="D68" s="19" t="s">
        <v>94</v>
      </c>
      <c r="E68" s="19" t="s">
        <v>95</v>
      </c>
      <c r="F68" s="19" t="s">
        <v>256</v>
      </c>
      <c r="G68" s="19" t="s">
        <v>257</v>
      </c>
      <c r="H68" s="20">
        <v>17357.06</v>
      </c>
      <c r="I68" s="20">
        <v>17357.06</v>
      </c>
      <c r="J68" s="20"/>
      <c r="K68" s="20"/>
      <c r="L68" s="20"/>
      <c r="M68" s="20">
        <v>17357.06</v>
      </c>
      <c r="N68" s="20"/>
      <c r="O68" s="20"/>
      <c r="P68" s="20"/>
      <c r="Q68" s="20"/>
      <c r="R68" s="20"/>
      <c r="S68" s="20"/>
      <c r="T68" s="20"/>
      <c r="U68" s="20"/>
      <c r="V68" s="20"/>
      <c r="W68" s="20"/>
      <c r="X68" s="20"/>
    </row>
    <row r="69" ht="21" customHeight="1" spans="1:24">
      <c r="A69" s="19" t="s">
        <v>44</v>
      </c>
      <c r="B69" s="19" t="s">
        <v>266</v>
      </c>
      <c r="C69" s="19" t="s">
        <v>267</v>
      </c>
      <c r="D69" s="19" t="s">
        <v>94</v>
      </c>
      <c r="E69" s="19" t="s">
        <v>95</v>
      </c>
      <c r="F69" s="19" t="s">
        <v>256</v>
      </c>
      <c r="G69" s="19" t="s">
        <v>257</v>
      </c>
      <c r="H69" s="20">
        <v>60749.72</v>
      </c>
      <c r="I69" s="20">
        <v>60749.72</v>
      </c>
      <c r="J69" s="20"/>
      <c r="K69" s="20"/>
      <c r="L69" s="20"/>
      <c r="M69" s="20">
        <v>60749.72</v>
      </c>
      <c r="N69" s="20"/>
      <c r="O69" s="20"/>
      <c r="P69" s="20"/>
      <c r="Q69" s="20"/>
      <c r="R69" s="20"/>
      <c r="S69" s="20"/>
      <c r="T69" s="20"/>
      <c r="U69" s="20"/>
      <c r="V69" s="20"/>
      <c r="W69" s="20"/>
      <c r="X69" s="20"/>
    </row>
    <row r="70" ht="21" customHeight="1" spans="1:24">
      <c r="A70" s="19" t="s">
        <v>44</v>
      </c>
      <c r="B70" s="19" t="s">
        <v>268</v>
      </c>
      <c r="C70" s="19" t="s">
        <v>269</v>
      </c>
      <c r="D70" s="19" t="s">
        <v>61</v>
      </c>
      <c r="E70" s="19" t="s">
        <v>62</v>
      </c>
      <c r="F70" s="19" t="s">
        <v>179</v>
      </c>
      <c r="G70" s="19" t="s">
        <v>180</v>
      </c>
      <c r="H70" s="20">
        <v>120000</v>
      </c>
      <c r="I70" s="20">
        <v>120000</v>
      </c>
      <c r="J70" s="20"/>
      <c r="K70" s="20"/>
      <c r="L70" s="20"/>
      <c r="M70" s="20">
        <v>120000</v>
      </c>
      <c r="N70" s="20"/>
      <c r="O70" s="20"/>
      <c r="P70" s="20"/>
      <c r="Q70" s="20"/>
      <c r="R70" s="20"/>
      <c r="S70" s="20"/>
      <c r="T70" s="20"/>
      <c r="U70" s="20"/>
      <c r="V70" s="20"/>
      <c r="W70" s="20"/>
      <c r="X70" s="20"/>
    </row>
    <row r="71" ht="21" customHeight="1" spans="1:24">
      <c r="A71" s="19" t="s">
        <v>44</v>
      </c>
      <c r="B71" s="19" t="s">
        <v>268</v>
      </c>
      <c r="C71" s="19" t="s">
        <v>269</v>
      </c>
      <c r="D71" s="19" t="s">
        <v>61</v>
      </c>
      <c r="E71" s="19" t="s">
        <v>62</v>
      </c>
      <c r="F71" s="19" t="s">
        <v>181</v>
      </c>
      <c r="G71" s="19" t="s">
        <v>182</v>
      </c>
      <c r="H71" s="20">
        <v>20000</v>
      </c>
      <c r="I71" s="20">
        <v>20000</v>
      </c>
      <c r="J71" s="20"/>
      <c r="K71" s="20"/>
      <c r="L71" s="20"/>
      <c r="M71" s="20">
        <v>20000</v>
      </c>
      <c r="N71" s="20"/>
      <c r="O71" s="20"/>
      <c r="P71" s="20"/>
      <c r="Q71" s="20"/>
      <c r="R71" s="20"/>
      <c r="S71" s="20"/>
      <c r="T71" s="20"/>
      <c r="U71" s="20"/>
      <c r="V71" s="20"/>
      <c r="W71" s="20"/>
      <c r="X71" s="20"/>
    </row>
    <row r="72" ht="21" customHeight="1" spans="1:24">
      <c r="A72" s="19" t="s">
        <v>44</v>
      </c>
      <c r="B72" s="19" t="s">
        <v>268</v>
      </c>
      <c r="C72" s="19" t="s">
        <v>269</v>
      </c>
      <c r="D72" s="19" t="s">
        <v>61</v>
      </c>
      <c r="E72" s="19" t="s">
        <v>62</v>
      </c>
      <c r="F72" s="19" t="s">
        <v>183</v>
      </c>
      <c r="G72" s="19" t="s">
        <v>184</v>
      </c>
      <c r="H72" s="20">
        <v>140000</v>
      </c>
      <c r="I72" s="20">
        <v>140000</v>
      </c>
      <c r="J72" s="20"/>
      <c r="K72" s="20"/>
      <c r="L72" s="20"/>
      <c r="M72" s="20">
        <v>140000</v>
      </c>
      <c r="N72" s="20"/>
      <c r="O72" s="20"/>
      <c r="P72" s="20"/>
      <c r="Q72" s="20"/>
      <c r="R72" s="20"/>
      <c r="S72" s="20"/>
      <c r="T72" s="20"/>
      <c r="U72" s="20"/>
      <c r="V72" s="20"/>
      <c r="W72" s="20"/>
      <c r="X72" s="20"/>
    </row>
    <row r="73" ht="21" customHeight="1" spans="1:24">
      <c r="A73" s="19" t="s">
        <v>44</v>
      </c>
      <c r="B73" s="19" t="s">
        <v>268</v>
      </c>
      <c r="C73" s="19" t="s">
        <v>269</v>
      </c>
      <c r="D73" s="19" t="s">
        <v>61</v>
      </c>
      <c r="E73" s="19" t="s">
        <v>62</v>
      </c>
      <c r="F73" s="19" t="s">
        <v>185</v>
      </c>
      <c r="G73" s="19" t="s">
        <v>186</v>
      </c>
      <c r="H73" s="20">
        <v>140000</v>
      </c>
      <c r="I73" s="20">
        <v>140000</v>
      </c>
      <c r="J73" s="20"/>
      <c r="K73" s="20"/>
      <c r="L73" s="20"/>
      <c r="M73" s="20">
        <v>140000</v>
      </c>
      <c r="N73" s="20"/>
      <c r="O73" s="20"/>
      <c r="P73" s="20"/>
      <c r="Q73" s="20"/>
      <c r="R73" s="20"/>
      <c r="S73" s="20"/>
      <c r="T73" s="20"/>
      <c r="U73" s="20"/>
      <c r="V73" s="20"/>
      <c r="W73" s="20"/>
      <c r="X73" s="20"/>
    </row>
    <row r="74" ht="21" customHeight="1" spans="1:24">
      <c r="A74" s="19" t="s">
        <v>44</v>
      </c>
      <c r="B74" s="19" t="s">
        <v>268</v>
      </c>
      <c r="C74" s="19" t="s">
        <v>269</v>
      </c>
      <c r="D74" s="19" t="s">
        <v>61</v>
      </c>
      <c r="E74" s="19" t="s">
        <v>62</v>
      </c>
      <c r="F74" s="19" t="s">
        <v>187</v>
      </c>
      <c r="G74" s="19" t="s">
        <v>188</v>
      </c>
      <c r="H74" s="20">
        <v>20000</v>
      </c>
      <c r="I74" s="20">
        <v>20000</v>
      </c>
      <c r="J74" s="20"/>
      <c r="K74" s="20"/>
      <c r="L74" s="20"/>
      <c r="M74" s="20">
        <v>20000</v>
      </c>
      <c r="N74" s="20"/>
      <c r="O74" s="20"/>
      <c r="P74" s="20"/>
      <c r="Q74" s="20"/>
      <c r="R74" s="20"/>
      <c r="S74" s="20"/>
      <c r="T74" s="20"/>
      <c r="U74" s="20"/>
      <c r="V74" s="20"/>
      <c r="W74" s="20"/>
      <c r="X74" s="20"/>
    </row>
    <row r="75" ht="21" customHeight="1" spans="1:24">
      <c r="A75" s="19" t="s">
        <v>44</v>
      </c>
      <c r="B75" s="19" t="s">
        <v>268</v>
      </c>
      <c r="C75" s="19" t="s">
        <v>269</v>
      </c>
      <c r="D75" s="19" t="s">
        <v>61</v>
      </c>
      <c r="E75" s="19" t="s">
        <v>62</v>
      </c>
      <c r="F75" s="19" t="s">
        <v>189</v>
      </c>
      <c r="G75" s="19" t="s">
        <v>190</v>
      </c>
      <c r="H75" s="20">
        <v>100000</v>
      </c>
      <c r="I75" s="20">
        <v>100000</v>
      </c>
      <c r="J75" s="20"/>
      <c r="K75" s="20"/>
      <c r="L75" s="20"/>
      <c r="M75" s="20">
        <v>100000</v>
      </c>
      <c r="N75" s="20"/>
      <c r="O75" s="20"/>
      <c r="P75" s="20"/>
      <c r="Q75" s="20"/>
      <c r="R75" s="20"/>
      <c r="S75" s="20"/>
      <c r="T75" s="20"/>
      <c r="U75" s="20"/>
      <c r="V75" s="20"/>
      <c r="W75" s="20"/>
      <c r="X75" s="20"/>
    </row>
    <row r="76" ht="21" customHeight="1" spans="1:24">
      <c r="A76" s="19" t="s">
        <v>44</v>
      </c>
      <c r="B76" s="19" t="s">
        <v>268</v>
      </c>
      <c r="C76" s="19" t="s">
        <v>269</v>
      </c>
      <c r="D76" s="19" t="s">
        <v>61</v>
      </c>
      <c r="E76" s="19" t="s">
        <v>62</v>
      </c>
      <c r="F76" s="19" t="s">
        <v>191</v>
      </c>
      <c r="G76" s="19" t="s">
        <v>192</v>
      </c>
      <c r="H76" s="20">
        <v>300000</v>
      </c>
      <c r="I76" s="20">
        <v>300000</v>
      </c>
      <c r="J76" s="20"/>
      <c r="K76" s="20"/>
      <c r="L76" s="20"/>
      <c r="M76" s="20">
        <v>300000</v>
      </c>
      <c r="N76" s="20"/>
      <c r="O76" s="20"/>
      <c r="P76" s="20"/>
      <c r="Q76" s="20"/>
      <c r="R76" s="20"/>
      <c r="S76" s="20"/>
      <c r="T76" s="20"/>
      <c r="U76" s="20"/>
      <c r="V76" s="20"/>
      <c r="W76" s="20"/>
      <c r="X76" s="20"/>
    </row>
    <row r="77" ht="21" customHeight="1" spans="1:24">
      <c r="A77" s="19" t="s">
        <v>44</v>
      </c>
      <c r="B77" s="19" t="s">
        <v>268</v>
      </c>
      <c r="C77" s="19" t="s">
        <v>269</v>
      </c>
      <c r="D77" s="19" t="s">
        <v>61</v>
      </c>
      <c r="E77" s="19" t="s">
        <v>62</v>
      </c>
      <c r="F77" s="19" t="s">
        <v>193</v>
      </c>
      <c r="G77" s="19" t="s">
        <v>194</v>
      </c>
      <c r="H77" s="20">
        <v>350000</v>
      </c>
      <c r="I77" s="20">
        <v>350000</v>
      </c>
      <c r="J77" s="20"/>
      <c r="K77" s="20"/>
      <c r="L77" s="20"/>
      <c r="M77" s="20">
        <v>350000</v>
      </c>
      <c r="N77" s="20"/>
      <c r="O77" s="20"/>
      <c r="P77" s="20"/>
      <c r="Q77" s="20"/>
      <c r="R77" s="20"/>
      <c r="S77" s="20"/>
      <c r="T77" s="20"/>
      <c r="U77" s="20"/>
      <c r="V77" s="20"/>
      <c r="W77" s="20"/>
      <c r="X77" s="20"/>
    </row>
    <row r="78" ht="21" customHeight="1" spans="1:24">
      <c r="A78" s="19" t="s">
        <v>44</v>
      </c>
      <c r="B78" s="19" t="s">
        <v>268</v>
      </c>
      <c r="C78" s="19" t="s">
        <v>269</v>
      </c>
      <c r="D78" s="19" t="s">
        <v>61</v>
      </c>
      <c r="E78" s="19" t="s">
        <v>62</v>
      </c>
      <c r="F78" s="19" t="s">
        <v>195</v>
      </c>
      <c r="G78" s="19" t="s">
        <v>196</v>
      </c>
      <c r="H78" s="20">
        <v>50000</v>
      </c>
      <c r="I78" s="20">
        <v>50000</v>
      </c>
      <c r="J78" s="20"/>
      <c r="K78" s="20"/>
      <c r="L78" s="20"/>
      <c r="M78" s="20">
        <v>50000</v>
      </c>
      <c r="N78" s="20"/>
      <c r="O78" s="20"/>
      <c r="P78" s="20"/>
      <c r="Q78" s="20"/>
      <c r="R78" s="20"/>
      <c r="S78" s="20"/>
      <c r="T78" s="20"/>
      <c r="U78" s="20"/>
      <c r="V78" s="20"/>
      <c r="W78" s="20"/>
      <c r="X78" s="20"/>
    </row>
    <row r="79" ht="21" customHeight="1" spans="1:24">
      <c r="A79" s="19" t="s">
        <v>44</v>
      </c>
      <c r="B79" s="19" t="s">
        <v>268</v>
      </c>
      <c r="C79" s="19" t="s">
        <v>269</v>
      </c>
      <c r="D79" s="19" t="s">
        <v>61</v>
      </c>
      <c r="E79" s="19" t="s">
        <v>62</v>
      </c>
      <c r="F79" s="19" t="s">
        <v>197</v>
      </c>
      <c r="G79" s="19" t="s">
        <v>198</v>
      </c>
      <c r="H79" s="20">
        <v>3000</v>
      </c>
      <c r="I79" s="20">
        <v>3000</v>
      </c>
      <c r="J79" s="20"/>
      <c r="K79" s="20"/>
      <c r="L79" s="20"/>
      <c r="M79" s="20">
        <v>3000</v>
      </c>
      <c r="N79" s="20"/>
      <c r="O79" s="20"/>
      <c r="P79" s="20"/>
      <c r="Q79" s="20"/>
      <c r="R79" s="20"/>
      <c r="S79" s="20"/>
      <c r="T79" s="20"/>
      <c r="U79" s="20"/>
      <c r="V79" s="20"/>
      <c r="W79" s="20"/>
      <c r="X79" s="20"/>
    </row>
    <row r="80" ht="21" customHeight="1" spans="1:24">
      <c r="A80" s="19" t="s">
        <v>44</v>
      </c>
      <c r="B80" s="19" t="s">
        <v>268</v>
      </c>
      <c r="C80" s="19" t="s">
        <v>269</v>
      </c>
      <c r="D80" s="19" t="s">
        <v>61</v>
      </c>
      <c r="E80" s="19" t="s">
        <v>62</v>
      </c>
      <c r="F80" s="19" t="s">
        <v>199</v>
      </c>
      <c r="G80" s="19" t="s">
        <v>200</v>
      </c>
      <c r="H80" s="20">
        <v>30000</v>
      </c>
      <c r="I80" s="20">
        <v>30000</v>
      </c>
      <c r="J80" s="20"/>
      <c r="K80" s="20"/>
      <c r="L80" s="20"/>
      <c r="M80" s="20">
        <v>30000</v>
      </c>
      <c r="N80" s="20"/>
      <c r="O80" s="20"/>
      <c r="P80" s="20"/>
      <c r="Q80" s="20"/>
      <c r="R80" s="20"/>
      <c r="S80" s="20"/>
      <c r="T80" s="20"/>
      <c r="U80" s="20"/>
      <c r="V80" s="20"/>
      <c r="W80" s="20"/>
      <c r="X80" s="20"/>
    </row>
    <row r="81" ht="21" customHeight="1" spans="1:24">
      <c r="A81" s="19" t="s">
        <v>44</v>
      </c>
      <c r="B81" s="19" t="s">
        <v>268</v>
      </c>
      <c r="C81" s="19" t="s">
        <v>269</v>
      </c>
      <c r="D81" s="19" t="s">
        <v>61</v>
      </c>
      <c r="E81" s="19" t="s">
        <v>62</v>
      </c>
      <c r="F81" s="19" t="s">
        <v>201</v>
      </c>
      <c r="G81" s="19" t="s">
        <v>202</v>
      </c>
      <c r="H81" s="20">
        <v>365500</v>
      </c>
      <c r="I81" s="20">
        <v>365500</v>
      </c>
      <c r="J81" s="20"/>
      <c r="K81" s="20"/>
      <c r="L81" s="20"/>
      <c r="M81" s="20">
        <v>365500</v>
      </c>
      <c r="N81" s="20"/>
      <c r="O81" s="20"/>
      <c r="P81" s="20"/>
      <c r="Q81" s="20"/>
      <c r="R81" s="20"/>
      <c r="S81" s="20"/>
      <c r="T81" s="20"/>
      <c r="U81" s="20"/>
      <c r="V81" s="20"/>
      <c r="W81" s="20"/>
      <c r="X81" s="20"/>
    </row>
    <row r="82" ht="21" customHeight="1" spans="1:24">
      <c r="A82" s="19" t="s">
        <v>44</v>
      </c>
      <c r="B82" s="19" t="s">
        <v>268</v>
      </c>
      <c r="C82" s="19" t="s">
        <v>269</v>
      </c>
      <c r="D82" s="19" t="s">
        <v>61</v>
      </c>
      <c r="E82" s="19" t="s">
        <v>62</v>
      </c>
      <c r="F82" s="19" t="s">
        <v>203</v>
      </c>
      <c r="G82" s="19" t="s">
        <v>204</v>
      </c>
      <c r="H82" s="20">
        <v>250000</v>
      </c>
      <c r="I82" s="20">
        <v>250000</v>
      </c>
      <c r="J82" s="20"/>
      <c r="K82" s="20"/>
      <c r="L82" s="20"/>
      <c r="M82" s="20">
        <v>250000</v>
      </c>
      <c r="N82" s="20"/>
      <c r="O82" s="20"/>
      <c r="P82" s="20"/>
      <c r="Q82" s="20"/>
      <c r="R82" s="20"/>
      <c r="S82" s="20"/>
      <c r="T82" s="20"/>
      <c r="U82" s="20"/>
      <c r="V82" s="20"/>
      <c r="W82" s="20"/>
      <c r="X82" s="20"/>
    </row>
    <row r="83" ht="21" customHeight="1" spans="1:24">
      <c r="A83" s="19" t="s">
        <v>44</v>
      </c>
      <c r="B83" s="19" t="s">
        <v>268</v>
      </c>
      <c r="C83" s="19" t="s">
        <v>269</v>
      </c>
      <c r="D83" s="19" t="s">
        <v>61</v>
      </c>
      <c r="E83" s="19" t="s">
        <v>62</v>
      </c>
      <c r="F83" s="19" t="s">
        <v>205</v>
      </c>
      <c r="G83" s="19" t="s">
        <v>206</v>
      </c>
      <c r="H83" s="20">
        <v>100000</v>
      </c>
      <c r="I83" s="20">
        <v>100000</v>
      </c>
      <c r="J83" s="20"/>
      <c r="K83" s="20"/>
      <c r="L83" s="20"/>
      <c r="M83" s="20">
        <v>100000</v>
      </c>
      <c r="N83" s="20"/>
      <c r="O83" s="20"/>
      <c r="P83" s="20"/>
      <c r="Q83" s="20"/>
      <c r="R83" s="20"/>
      <c r="S83" s="20"/>
      <c r="T83" s="20"/>
      <c r="U83" s="20"/>
      <c r="V83" s="20"/>
      <c r="W83" s="20"/>
      <c r="X83" s="20"/>
    </row>
    <row r="84" ht="21" customHeight="1" spans="1:24">
      <c r="A84" s="19" t="s">
        <v>44</v>
      </c>
      <c r="B84" s="19" t="s">
        <v>268</v>
      </c>
      <c r="C84" s="19" t="s">
        <v>269</v>
      </c>
      <c r="D84" s="19" t="s">
        <v>61</v>
      </c>
      <c r="E84" s="19" t="s">
        <v>62</v>
      </c>
      <c r="F84" s="19" t="s">
        <v>207</v>
      </c>
      <c r="G84" s="19" t="s">
        <v>208</v>
      </c>
      <c r="H84" s="20">
        <v>100000</v>
      </c>
      <c r="I84" s="20">
        <v>100000</v>
      </c>
      <c r="J84" s="20"/>
      <c r="K84" s="20"/>
      <c r="L84" s="20"/>
      <c r="M84" s="20">
        <v>100000</v>
      </c>
      <c r="N84" s="20"/>
      <c r="O84" s="20"/>
      <c r="P84" s="20"/>
      <c r="Q84" s="20"/>
      <c r="R84" s="20"/>
      <c r="S84" s="20"/>
      <c r="T84" s="20"/>
      <c r="U84" s="20"/>
      <c r="V84" s="20"/>
      <c r="W84" s="20"/>
      <c r="X84" s="20"/>
    </row>
    <row r="85" ht="21" customHeight="1" spans="1:24">
      <c r="A85" s="19" t="s">
        <v>44</v>
      </c>
      <c r="B85" s="19" t="s">
        <v>268</v>
      </c>
      <c r="C85" s="19" t="s">
        <v>269</v>
      </c>
      <c r="D85" s="19" t="s">
        <v>61</v>
      </c>
      <c r="E85" s="19" t="s">
        <v>62</v>
      </c>
      <c r="F85" s="19" t="s">
        <v>209</v>
      </c>
      <c r="G85" s="19" t="s">
        <v>210</v>
      </c>
      <c r="H85" s="20">
        <v>2200</v>
      </c>
      <c r="I85" s="20">
        <v>2200</v>
      </c>
      <c r="J85" s="20"/>
      <c r="K85" s="20"/>
      <c r="L85" s="20"/>
      <c r="M85" s="20">
        <v>2200</v>
      </c>
      <c r="N85" s="20"/>
      <c r="O85" s="20"/>
      <c r="P85" s="20"/>
      <c r="Q85" s="20"/>
      <c r="R85" s="20"/>
      <c r="S85" s="20"/>
      <c r="T85" s="20"/>
      <c r="U85" s="20"/>
      <c r="V85" s="20"/>
      <c r="W85" s="20"/>
      <c r="X85" s="20"/>
    </row>
    <row r="86" ht="21" customHeight="1" spans="1:24">
      <c r="A86" s="19" t="s">
        <v>44</v>
      </c>
      <c r="B86" s="19" t="s">
        <v>268</v>
      </c>
      <c r="C86" s="19" t="s">
        <v>269</v>
      </c>
      <c r="D86" s="19" t="s">
        <v>61</v>
      </c>
      <c r="E86" s="19" t="s">
        <v>62</v>
      </c>
      <c r="F86" s="19" t="s">
        <v>211</v>
      </c>
      <c r="G86" s="19" t="s">
        <v>212</v>
      </c>
      <c r="H86" s="20">
        <v>310000</v>
      </c>
      <c r="I86" s="20">
        <v>310000</v>
      </c>
      <c r="J86" s="20"/>
      <c r="K86" s="20"/>
      <c r="L86" s="20"/>
      <c r="M86" s="20">
        <v>310000</v>
      </c>
      <c r="N86" s="20"/>
      <c r="O86" s="20"/>
      <c r="P86" s="20"/>
      <c r="Q86" s="20"/>
      <c r="R86" s="20"/>
      <c r="S86" s="20"/>
      <c r="T86" s="20"/>
      <c r="U86" s="20"/>
      <c r="V86" s="20"/>
      <c r="W86" s="20"/>
      <c r="X86" s="20"/>
    </row>
    <row r="87" ht="21" customHeight="1" spans="1:24">
      <c r="A87" s="19" t="s">
        <v>44</v>
      </c>
      <c r="B87" s="19" t="s">
        <v>268</v>
      </c>
      <c r="C87" s="19" t="s">
        <v>269</v>
      </c>
      <c r="D87" s="19" t="s">
        <v>76</v>
      </c>
      <c r="E87" s="19" t="s">
        <v>77</v>
      </c>
      <c r="F87" s="19" t="s">
        <v>211</v>
      </c>
      <c r="G87" s="19" t="s">
        <v>212</v>
      </c>
      <c r="H87" s="20">
        <v>1800</v>
      </c>
      <c r="I87" s="20">
        <v>1800</v>
      </c>
      <c r="J87" s="20"/>
      <c r="K87" s="20"/>
      <c r="L87" s="20"/>
      <c r="M87" s="20">
        <v>1800</v>
      </c>
      <c r="N87" s="20"/>
      <c r="O87" s="20"/>
      <c r="P87" s="20"/>
      <c r="Q87" s="20"/>
      <c r="R87" s="20"/>
      <c r="S87" s="20"/>
      <c r="T87" s="20"/>
      <c r="U87" s="20"/>
      <c r="V87" s="20"/>
      <c r="W87" s="20"/>
      <c r="X87" s="20"/>
    </row>
    <row r="88" ht="21" customHeight="1" spans="1:24">
      <c r="A88" s="22" t="s">
        <v>102</v>
      </c>
      <c r="B88" s="23"/>
      <c r="C88" s="23"/>
      <c r="D88" s="23"/>
      <c r="E88" s="23"/>
      <c r="F88" s="23"/>
      <c r="G88" s="24"/>
      <c r="H88" s="20">
        <v>63652882.46</v>
      </c>
      <c r="I88" s="20">
        <v>15094855.71</v>
      </c>
      <c r="J88" s="20"/>
      <c r="K88" s="20"/>
      <c r="L88" s="20"/>
      <c r="M88" s="20">
        <v>15094855.71</v>
      </c>
      <c r="N88" s="20"/>
      <c r="O88" s="20"/>
      <c r="P88" s="20"/>
      <c r="Q88" s="20"/>
      <c r="R88" s="20"/>
      <c r="S88" s="20">
        <v>48558026.75</v>
      </c>
      <c r="T88" s="20"/>
      <c r="U88" s="20"/>
      <c r="V88" s="20"/>
      <c r="W88" s="20"/>
      <c r="X88" s="20">
        <v>48558026.75</v>
      </c>
    </row>
  </sheetData>
  <mergeCells count="30">
    <mergeCell ref="A2:X2"/>
    <mergeCell ref="A3:G3"/>
    <mergeCell ref="H4:X4"/>
    <mergeCell ref="I5:N5"/>
    <mergeCell ref="O5:Q5"/>
    <mergeCell ref="S5:X5"/>
    <mergeCell ref="I6:J6"/>
    <mergeCell ref="A88:G8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2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2"/>
  <sheetViews>
    <sheetView showZeros="0" topLeftCell="K1" workbookViewId="0">
      <selection activeCell="A88" sqref="$A88:$XFD91"/>
    </sheetView>
  </sheetViews>
  <sheetFormatPr defaultColWidth="10.6555555555556" defaultRowHeight="14.25" customHeight="1"/>
  <cols>
    <col min="1" max="1" width="16.9777777777778" customWidth="1"/>
    <col min="2" max="2" width="23.8222222222222" customWidth="1"/>
    <col min="3" max="3" width="38.3333333333333" customWidth="1"/>
    <col min="4" max="4" width="27.8333333333333" customWidth="1"/>
    <col min="5" max="5" width="13" customWidth="1"/>
    <col min="6" max="6" width="20.6555555555556" customWidth="1"/>
    <col min="7" max="7" width="11.5" customWidth="1"/>
    <col min="8" max="8" width="20.6555555555556" customWidth="1"/>
    <col min="9" max="21" width="22.3333333333333" customWidth="1"/>
    <col min="22" max="23" width="22.5" customWidth="1"/>
  </cols>
  <sheetData>
    <row r="1" ht="13.5" customHeight="1" spans="2:23">
      <c r="B1" s="120"/>
      <c r="E1" s="1"/>
      <c r="F1" s="1"/>
      <c r="G1" s="1"/>
      <c r="H1" s="1"/>
      <c r="I1" s="2"/>
      <c r="J1" s="2"/>
      <c r="K1" s="2"/>
      <c r="L1" s="2"/>
      <c r="M1" s="2"/>
      <c r="N1" s="2"/>
      <c r="O1" s="2"/>
      <c r="P1" s="2"/>
      <c r="Q1" s="2"/>
      <c r="U1" s="120"/>
      <c r="W1" s="30" t="s">
        <v>270</v>
      </c>
    </row>
    <row r="2" ht="41.25" customHeight="1" spans="1:23">
      <c r="A2" s="4" t="str">
        <f>"2025"&amp;"年部门项目支出预算表"</f>
        <v>2025年部门项目支出预算表</v>
      </c>
      <c r="B2" s="4"/>
      <c r="C2" s="4"/>
      <c r="D2" s="4"/>
      <c r="E2" s="4"/>
      <c r="F2" s="4"/>
      <c r="G2" s="4"/>
      <c r="H2" s="4"/>
      <c r="I2" s="4"/>
      <c r="J2" s="4"/>
      <c r="K2" s="4"/>
      <c r="L2" s="4"/>
      <c r="M2" s="4"/>
      <c r="N2" s="4"/>
      <c r="O2" s="4"/>
      <c r="P2" s="4"/>
      <c r="Q2" s="4"/>
      <c r="R2" s="4"/>
      <c r="S2" s="4"/>
      <c r="T2" s="4"/>
      <c r="U2" s="4"/>
      <c r="V2" s="4"/>
      <c r="W2" s="4"/>
    </row>
    <row r="3" ht="19.5" customHeight="1" spans="1:23">
      <c r="A3" s="5" t="str">
        <f>"单位名称："&amp;"滇西应用技术大学傣医药学院"</f>
        <v>单位名称：滇西应用技术大学傣医药学院</v>
      </c>
      <c r="B3" s="5"/>
      <c r="C3" s="5"/>
      <c r="D3" s="5"/>
      <c r="E3" s="5"/>
      <c r="F3" s="5"/>
      <c r="G3" s="5"/>
      <c r="H3" s="5"/>
      <c r="I3" s="128"/>
      <c r="J3" s="128"/>
      <c r="K3" s="128"/>
      <c r="L3" s="128"/>
      <c r="M3" s="128"/>
      <c r="N3" s="128"/>
      <c r="O3" s="128"/>
      <c r="P3" s="128"/>
      <c r="Q3" s="128"/>
      <c r="R3" s="47"/>
      <c r="S3" s="47"/>
      <c r="T3" s="47"/>
      <c r="U3" s="140"/>
      <c r="V3" s="47"/>
      <c r="W3" s="103" t="s">
        <v>124</v>
      </c>
    </row>
    <row r="4" ht="21.75" customHeight="1" spans="1:23">
      <c r="A4" s="121" t="s">
        <v>271</v>
      </c>
      <c r="B4" s="122" t="s">
        <v>133</v>
      </c>
      <c r="C4" s="121" t="s">
        <v>134</v>
      </c>
      <c r="D4" s="121" t="s">
        <v>272</v>
      </c>
      <c r="E4" s="122" t="s">
        <v>135</v>
      </c>
      <c r="F4" s="122" t="s">
        <v>136</v>
      </c>
      <c r="G4" s="122" t="s">
        <v>273</v>
      </c>
      <c r="H4" s="122" t="s">
        <v>274</v>
      </c>
      <c r="I4" s="129" t="s">
        <v>29</v>
      </c>
      <c r="J4" s="130" t="s">
        <v>275</v>
      </c>
      <c r="K4" s="131"/>
      <c r="L4" s="131"/>
      <c r="M4" s="132"/>
      <c r="N4" s="130" t="s">
        <v>141</v>
      </c>
      <c r="O4" s="131"/>
      <c r="P4" s="132"/>
      <c r="Q4" s="122" t="s">
        <v>35</v>
      </c>
      <c r="R4" s="130" t="s">
        <v>51</v>
      </c>
      <c r="S4" s="131"/>
      <c r="T4" s="131"/>
      <c r="U4" s="131"/>
      <c r="V4" s="131"/>
      <c r="W4" s="132"/>
    </row>
    <row r="5" ht="21.75" customHeight="1" spans="1:23">
      <c r="A5" s="123"/>
      <c r="B5" s="124"/>
      <c r="C5" s="123"/>
      <c r="D5" s="123"/>
      <c r="E5" s="124"/>
      <c r="F5" s="124"/>
      <c r="G5" s="124"/>
      <c r="H5" s="124"/>
      <c r="I5" s="133"/>
      <c r="J5" s="134" t="s">
        <v>32</v>
      </c>
      <c r="K5" s="135"/>
      <c r="L5" s="122" t="s">
        <v>33</v>
      </c>
      <c r="M5" s="122" t="s">
        <v>34</v>
      </c>
      <c r="N5" s="122" t="s">
        <v>32</v>
      </c>
      <c r="O5" s="122" t="s">
        <v>33</v>
      </c>
      <c r="P5" s="122" t="s">
        <v>34</v>
      </c>
      <c r="Q5" s="124"/>
      <c r="R5" s="122" t="s">
        <v>31</v>
      </c>
      <c r="S5" s="121" t="s">
        <v>38</v>
      </c>
      <c r="T5" s="121" t="s">
        <v>148</v>
      </c>
      <c r="U5" s="121" t="s">
        <v>40</v>
      </c>
      <c r="V5" s="121" t="s">
        <v>41</v>
      </c>
      <c r="W5" s="121" t="s">
        <v>42</v>
      </c>
    </row>
    <row r="6" ht="21" customHeight="1" spans="1:23">
      <c r="A6" s="123"/>
      <c r="B6" s="124"/>
      <c r="C6" s="123"/>
      <c r="D6" s="123"/>
      <c r="E6" s="124"/>
      <c r="F6" s="124"/>
      <c r="G6" s="124"/>
      <c r="H6" s="124"/>
      <c r="I6" s="133"/>
      <c r="J6" s="136" t="s">
        <v>31</v>
      </c>
      <c r="K6" s="137"/>
      <c r="L6" s="124"/>
      <c r="M6" s="124"/>
      <c r="N6" s="124"/>
      <c r="O6" s="124"/>
      <c r="P6" s="124"/>
      <c r="Q6" s="124"/>
      <c r="R6" s="124"/>
      <c r="S6" s="123"/>
      <c r="T6" s="123"/>
      <c r="U6" s="123"/>
      <c r="V6" s="123"/>
      <c r="W6" s="123"/>
    </row>
    <row r="7" ht="39.75" customHeight="1" spans="1:23">
      <c r="A7" s="125"/>
      <c r="B7" s="126"/>
      <c r="C7" s="125"/>
      <c r="D7" s="125"/>
      <c r="E7" s="126"/>
      <c r="F7" s="126"/>
      <c r="G7" s="126"/>
      <c r="H7" s="126"/>
      <c r="I7" s="138"/>
      <c r="J7" s="139" t="s">
        <v>31</v>
      </c>
      <c r="K7" s="139" t="s">
        <v>276</v>
      </c>
      <c r="L7" s="126"/>
      <c r="M7" s="126"/>
      <c r="N7" s="126"/>
      <c r="O7" s="126"/>
      <c r="P7" s="126"/>
      <c r="Q7" s="126"/>
      <c r="R7" s="126"/>
      <c r="S7" s="125"/>
      <c r="T7" s="125"/>
      <c r="U7" s="125"/>
      <c r="V7" s="125"/>
      <c r="W7" s="125"/>
    </row>
    <row r="8" ht="19.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31" customHeight="1" spans="1:23">
      <c r="A9" s="19"/>
      <c r="B9" s="19"/>
      <c r="C9" s="19" t="s">
        <v>277</v>
      </c>
      <c r="D9" s="19"/>
      <c r="E9" s="19"/>
      <c r="F9" s="19"/>
      <c r="G9" s="19"/>
      <c r="H9" s="19"/>
      <c r="I9" s="20">
        <v>1800000</v>
      </c>
      <c r="J9" s="20"/>
      <c r="K9" s="20"/>
      <c r="L9" s="20"/>
      <c r="M9" s="20"/>
      <c r="N9" s="20"/>
      <c r="O9" s="20"/>
      <c r="P9" s="20"/>
      <c r="Q9" s="20"/>
      <c r="R9" s="20">
        <v>1800000</v>
      </c>
      <c r="S9" s="20"/>
      <c r="T9" s="20"/>
      <c r="U9" s="20"/>
      <c r="V9" s="20"/>
      <c r="W9" s="20">
        <v>1800000</v>
      </c>
    </row>
    <row r="10" ht="31" customHeight="1" spans="1:23">
      <c r="A10" s="19" t="s">
        <v>278</v>
      </c>
      <c r="B10" s="19" t="s">
        <v>279</v>
      </c>
      <c r="C10" s="19" t="s">
        <v>277</v>
      </c>
      <c r="D10" s="19" t="s">
        <v>44</v>
      </c>
      <c r="E10" s="19" t="s">
        <v>65</v>
      </c>
      <c r="F10" s="19" t="s">
        <v>64</v>
      </c>
      <c r="G10" s="19" t="s">
        <v>280</v>
      </c>
      <c r="H10" s="19" t="s">
        <v>281</v>
      </c>
      <c r="I10" s="20">
        <v>1800000</v>
      </c>
      <c r="J10" s="20"/>
      <c r="K10" s="20"/>
      <c r="L10" s="20"/>
      <c r="M10" s="20"/>
      <c r="N10" s="20"/>
      <c r="O10" s="20"/>
      <c r="P10" s="20"/>
      <c r="Q10" s="20"/>
      <c r="R10" s="20">
        <v>1800000</v>
      </c>
      <c r="S10" s="20"/>
      <c r="T10" s="20"/>
      <c r="U10" s="20"/>
      <c r="V10" s="20"/>
      <c r="W10" s="20">
        <v>1800000</v>
      </c>
    </row>
    <row r="11" ht="31" customHeight="1" spans="1:23">
      <c r="A11" s="19"/>
      <c r="B11" s="19"/>
      <c r="C11" s="19" t="s">
        <v>282</v>
      </c>
      <c r="D11" s="19"/>
      <c r="E11" s="19"/>
      <c r="F11" s="19"/>
      <c r="G11" s="19"/>
      <c r="H11" s="19"/>
      <c r="I11" s="20">
        <v>176000</v>
      </c>
      <c r="J11" s="20"/>
      <c r="K11" s="20"/>
      <c r="L11" s="20"/>
      <c r="M11" s="20"/>
      <c r="N11" s="20"/>
      <c r="O11" s="20"/>
      <c r="P11" s="20"/>
      <c r="Q11" s="20"/>
      <c r="R11" s="20">
        <v>176000</v>
      </c>
      <c r="S11" s="20"/>
      <c r="T11" s="20"/>
      <c r="U11" s="20"/>
      <c r="V11" s="20"/>
      <c r="W11" s="20">
        <v>176000</v>
      </c>
    </row>
    <row r="12" ht="31" customHeight="1" spans="1:23">
      <c r="A12" s="19" t="s">
        <v>278</v>
      </c>
      <c r="B12" s="19" t="s">
        <v>283</v>
      </c>
      <c r="C12" s="19" t="s">
        <v>282</v>
      </c>
      <c r="D12" s="19" t="s">
        <v>44</v>
      </c>
      <c r="E12" s="19" t="s">
        <v>65</v>
      </c>
      <c r="F12" s="19" t="s">
        <v>64</v>
      </c>
      <c r="G12" s="19" t="s">
        <v>201</v>
      </c>
      <c r="H12" s="19" t="s">
        <v>202</v>
      </c>
      <c r="I12" s="20">
        <v>99000</v>
      </c>
      <c r="J12" s="20"/>
      <c r="K12" s="20"/>
      <c r="L12" s="20"/>
      <c r="M12" s="20"/>
      <c r="N12" s="20"/>
      <c r="O12" s="20"/>
      <c r="P12" s="20"/>
      <c r="Q12" s="20"/>
      <c r="R12" s="20">
        <v>99000</v>
      </c>
      <c r="S12" s="20"/>
      <c r="T12" s="20"/>
      <c r="U12" s="20"/>
      <c r="V12" s="20"/>
      <c r="W12" s="20">
        <v>99000</v>
      </c>
    </row>
    <row r="13" ht="31" customHeight="1" spans="1:23">
      <c r="A13" s="19" t="s">
        <v>278</v>
      </c>
      <c r="B13" s="19" t="s">
        <v>283</v>
      </c>
      <c r="C13" s="19" t="s">
        <v>282</v>
      </c>
      <c r="D13" s="19" t="s">
        <v>44</v>
      </c>
      <c r="E13" s="19" t="s">
        <v>65</v>
      </c>
      <c r="F13" s="19" t="s">
        <v>64</v>
      </c>
      <c r="G13" s="19" t="s">
        <v>203</v>
      </c>
      <c r="H13" s="19" t="s">
        <v>204</v>
      </c>
      <c r="I13" s="20">
        <v>17000</v>
      </c>
      <c r="J13" s="20"/>
      <c r="K13" s="20"/>
      <c r="L13" s="20"/>
      <c r="M13" s="20"/>
      <c r="N13" s="20"/>
      <c r="O13" s="20"/>
      <c r="P13" s="20"/>
      <c r="Q13" s="20"/>
      <c r="R13" s="20">
        <v>17000</v>
      </c>
      <c r="S13" s="20"/>
      <c r="T13" s="20"/>
      <c r="U13" s="20"/>
      <c r="V13" s="20"/>
      <c r="W13" s="20">
        <v>17000</v>
      </c>
    </row>
    <row r="14" ht="31" customHeight="1" spans="1:23">
      <c r="A14" s="19" t="s">
        <v>278</v>
      </c>
      <c r="B14" s="19" t="s">
        <v>283</v>
      </c>
      <c r="C14" s="19" t="s">
        <v>282</v>
      </c>
      <c r="D14" s="19" t="s">
        <v>44</v>
      </c>
      <c r="E14" s="19" t="s">
        <v>65</v>
      </c>
      <c r="F14" s="19" t="s">
        <v>64</v>
      </c>
      <c r="G14" s="19" t="s">
        <v>205</v>
      </c>
      <c r="H14" s="19" t="s">
        <v>206</v>
      </c>
      <c r="I14" s="20">
        <v>40000</v>
      </c>
      <c r="J14" s="20"/>
      <c r="K14" s="20"/>
      <c r="L14" s="20"/>
      <c r="M14" s="20"/>
      <c r="N14" s="20"/>
      <c r="O14" s="20"/>
      <c r="P14" s="20"/>
      <c r="Q14" s="20"/>
      <c r="R14" s="20">
        <v>40000</v>
      </c>
      <c r="S14" s="20"/>
      <c r="T14" s="20"/>
      <c r="U14" s="20"/>
      <c r="V14" s="20"/>
      <c r="W14" s="20">
        <v>40000</v>
      </c>
    </row>
    <row r="15" ht="31" customHeight="1" spans="1:23">
      <c r="A15" s="19" t="s">
        <v>278</v>
      </c>
      <c r="B15" s="19" t="s">
        <v>283</v>
      </c>
      <c r="C15" s="19" t="s">
        <v>282</v>
      </c>
      <c r="D15" s="19" t="s">
        <v>44</v>
      </c>
      <c r="E15" s="19" t="s">
        <v>65</v>
      </c>
      <c r="F15" s="19" t="s">
        <v>64</v>
      </c>
      <c r="G15" s="19" t="s">
        <v>211</v>
      </c>
      <c r="H15" s="19" t="s">
        <v>212</v>
      </c>
      <c r="I15" s="20">
        <v>20000</v>
      </c>
      <c r="J15" s="20"/>
      <c r="K15" s="20"/>
      <c r="L15" s="20"/>
      <c r="M15" s="20"/>
      <c r="N15" s="20"/>
      <c r="O15" s="20"/>
      <c r="P15" s="20"/>
      <c r="Q15" s="20"/>
      <c r="R15" s="20">
        <v>20000</v>
      </c>
      <c r="S15" s="20"/>
      <c r="T15" s="20"/>
      <c r="U15" s="20"/>
      <c r="V15" s="20"/>
      <c r="W15" s="20">
        <v>20000</v>
      </c>
    </row>
    <row r="16" ht="33" customHeight="1" spans="1:23">
      <c r="A16" s="19"/>
      <c r="B16" s="19"/>
      <c r="C16" s="19" t="s">
        <v>284</v>
      </c>
      <c r="D16" s="19"/>
      <c r="E16" s="19"/>
      <c r="F16" s="19"/>
      <c r="G16" s="19"/>
      <c r="H16" s="19"/>
      <c r="I16" s="20">
        <v>360000</v>
      </c>
      <c r="J16" s="20"/>
      <c r="K16" s="20"/>
      <c r="L16" s="20"/>
      <c r="M16" s="20"/>
      <c r="N16" s="20"/>
      <c r="O16" s="20"/>
      <c r="P16" s="20"/>
      <c r="Q16" s="20"/>
      <c r="R16" s="20">
        <v>360000</v>
      </c>
      <c r="S16" s="20"/>
      <c r="T16" s="20"/>
      <c r="U16" s="20"/>
      <c r="V16" s="20"/>
      <c r="W16" s="20">
        <v>360000</v>
      </c>
    </row>
    <row r="17" ht="33" customHeight="1" spans="1:23">
      <c r="A17" s="19" t="s">
        <v>285</v>
      </c>
      <c r="B17" s="19" t="s">
        <v>286</v>
      </c>
      <c r="C17" s="19" t="s">
        <v>284</v>
      </c>
      <c r="D17" s="19" t="s">
        <v>44</v>
      </c>
      <c r="E17" s="19" t="s">
        <v>65</v>
      </c>
      <c r="F17" s="19" t="s">
        <v>64</v>
      </c>
      <c r="G17" s="19" t="s">
        <v>181</v>
      </c>
      <c r="H17" s="19" t="s">
        <v>182</v>
      </c>
      <c r="I17" s="20">
        <v>3600</v>
      </c>
      <c r="J17" s="20"/>
      <c r="K17" s="20"/>
      <c r="L17" s="20"/>
      <c r="M17" s="20"/>
      <c r="N17" s="20"/>
      <c r="O17" s="20"/>
      <c r="P17" s="20"/>
      <c r="Q17" s="20"/>
      <c r="R17" s="20">
        <v>3600</v>
      </c>
      <c r="S17" s="20"/>
      <c r="T17" s="20"/>
      <c r="U17" s="20"/>
      <c r="V17" s="20"/>
      <c r="W17" s="20">
        <v>3600</v>
      </c>
    </row>
    <row r="18" ht="33" customHeight="1" spans="1:23">
      <c r="A18" s="19" t="s">
        <v>285</v>
      </c>
      <c r="B18" s="19" t="s">
        <v>286</v>
      </c>
      <c r="C18" s="19" t="s">
        <v>284</v>
      </c>
      <c r="D18" s="19" t="s">
        <v>44</v>
      </c>
      <c r="E18" s="19" t="s">
        <v>65</v>
      </c>
      <c r="F18" s="19" t="s">
        <v>64</v>
      </c>
      <c r="G18" s="19" t="s">
        <v>191</v>
      </c>
      <c r="H18" s="19" t="s">
        <v>192</v>
      </c>
      <c r="I18" s="20">
        <v>9000</v>
      </c>
      <c r="J18" s="20"/>
      <c r="K18" s="20"/>
      <c r="L18" s="20"/>
      <c r="M18" s="20"/>
      <c r="N18" s="20"/>
      <c r="O18" s="20"/>
      <c r="P18" s="20"/>
      <c r="Q18" s="20"/>
      <c r="R18" s="20">
        <v>9000</v>
      </c>
      <c r="S18" s="20"/>
      <c r="T18" s="20"/>
      <c r="U18" s="20"/>
      <c r="V18" s="20"/>
      <c r="W18" s="20">
        <v>9000</v>
      </c>
    </row>
    <row r="19" ht="33" customHeight="1" spans="1:23">
      <c r="A19" s="19" t="s">
        <v>285</v>
      </c>
      <c r="B19" s="19" t="s">
        <v>286</v>
      </c>
      <c r="C19" s="19" t="s">
        <v>284</v>
      </c>
      <c r="D19" s="19" t="s">
        <v>44</v>
      </c>
      <c r="E19" s="19" t="s">
        <v>65</v>
      </c>
      <c r="F19" s="19" t="s">
        <v>64</v>
      </c>
      <c r="G19" s="19" t="s">
        <v>201</v>
      </c>
      <c r="H19" s="19" t="s">
        <v>202</v>
      </c>
      <c r="I19" s="20">
        <v>10000</v>
      </c>
      <c r="J19" s="20"/>
      <c r="K19" s="20"/>
      <c r="L19" s="20"/>
      <c r="M19" s="20"/>
      <c r="N19" s="20"/>
      <c r="O19" s="20"/>
      <c r="P19" s="20"/>
      <c r="Q19" s="20"/>
      <c r="R19" s="20">
        <v>10000</v>
      </c>
      <c r="S19" s="20"/>
      <c r="T19" s="20"/>
      <c r="U19" s="20"/>
      <c r="V19" s="20"/>
      <c r="W19" s="20">
        <v>10000</v>
      </c>
    </row>
    <row r="20" ht="33" customHeight="1" spans="1:23">
      <c r="A20" s="19" t="s">
        <v>285</v>
      </c>
      <c r="B20" s="19" t="s">
        <v>286</v>
      </c>
      <c r="C20" s="19" t="s">
        <v>284</v>
      </c>
      <c r="D20" s="19" t="s">
        <v>44</v>
      </c>
      <c r="E20" s="19" t="s">
        <v>65</v>
      </c>
      <c r="F20" s="19" t="s">
        <v>64</v>
      </c>
      <c r="G20" s="19" t="s">
        <v>203</v>
      </c>
      <c r="H20" s="19" t="s">
        <v>204</v>
      </c>
      <c r="I20" s="20">
        <v>34000</v>
      </c>
      <c r="J20" s="20"/>
      <c r="K20" s="20"/>
      <c r="L20" s="20"/>
      <c r="M20" s="20"/>
      <c r="N20" s="20"/>
      <c r="O20" s="20"/>
      <c r="P20" s="20"/>
      <c r="Q20" s="20"/>
      <c r="R20" s="20">
        <v>34000</v>
      </c>
      <c r="S20" s="20"/>
      <c r="T20" s="20"/>
      <c r="U20" s="20"/>
      <c r="V20" s="20"/>
      <c r="W20" s="20">
        <v>34000</v>
      </c>
    </row>
    <row r="21" ht="33" customHeight="1" spans="1:23">
      <c r="A21" s="19" t="s">
        <v>285</v>
      </c>
      <c r="B21" s="19" t="s">
        <v>286</v>
      </c>
      <c r="C21" s="19" t="s">
        <v>284</v>
      </c>
      <c r="D21" s="19" t="s">
        <v>44</v>
      </c>
      <c r="E21" s="19" t="s">
        <v>65</v>
      </c>
      <c r="F21" s="19" t="s">
        <v>64</v>
      </c>
      <c r="G21" s="19" t="s">
        <v>205</v>
      </c>
      <c r="H21" s="19" t="s">
        <v>206</v>
      </c>
      <c r="I21" s="20">
        <v>280000</v>
      </c>
      <c r="J21" s="20"/>
      <c r="K21" s="20"/>
      <c r="L21" s="20"/>
      <c r="M21" s="20"/>
      <c r="N21" s="20"/>
      <c r="O21" s="20"/>
      <c r="P21" s="20"/>
      <c r="Q21" s="20"/>
      <c r="R21" s="20">
        <v>280000</v>
      </c>
      <c r="S21" s="20"/>
      <c r="T21" s="20"/>
      <c r="U21" s="20"/>
      <c r="V21" s="20"/>
      <c r="W21" s="20">
        <v>280000</v>
      </c>
    </row>
    <row r="22" ht="33" customHeight="1" spans="1:23">
      <c r="A22" s="19" t="s">
        <v>285</v>
      </c>
      <c r="B22" s="19" t="s">
        <v>286</v>
      </c>
      <c r="C22" s="19" t="s">
        <v>284</v>
      </c>
      <c r="D22" s="19" t="s">
        <v>44</v>
      </c>
      <c r="E22" s="19" t="s">
        <v>65</v>
      </c>
      <c r="F22" s="19" t="s">
        <v>64</v>
      </c>
      <c r="G22" s="19" t="s">
        <v>211</v>
      </c>
      <c r="H22" s="19" t="s">
        <v>212</v>
      </c>
      <c r="I22" s="20">
        <v>23400</v>
      </c>
      <c r="J22" s="20"/>
      <c r="K22" s="20"/>
      <c r="L22" s="20"/>
      <c r="M22" s="20"/>
      <c r="N22" s="20"/>
      <c r="O22" s="20"/>
      <c r="P22" s="20"/>
      <c r="Q22" s="20"/>
      <c r="R22" s="20">
        <v>23400</v>
      </c>
      <c r="S22" s="20"/>
      <c r="T22" s="20"/>
      <c r="U22" s="20"/>
      <c r="V22" s="20"/>
      <c r="W22" s="20">
        <v>23400</v>
      </c>
    </row>
    <row r="23" ht="38" customHeight="1" spans="1:23">
      <c r="A23" s="19"/>
      <c r="B23" s="19"/>
      <c r="C23" s="19" t="s">
        <v>287</v>
      </c>
      <c r="D23" s="19"/>
      <c r="E23" s="19"/>
      <c r="F23" s="19"/>
      <c r="G23" s="19"/>
      <c r="H23" s="19"/>
      <c r="I23" s="20">
        <v>260273.85</v>
      </c>
      <c r="J23" s="20"/>
      <c r="K23" s="20"/>
      <c r="L23" s="20"/>
      <c r="M23" s="20"/>
      <c r="N23" s="20"/>
      <c r="O23" s="20"/>
      <c r="P23" s="20"/>
      <c r="Q23" s="20"/>
      <c r="R23" s="20">
        <v>260273.85</v>
      </c>
      <c r="S23" s="20"/>
      <c r="T23" s="20"/>
      <c r="U23" s="20"/>
      <c r="V23" s="20"/>
      <c r="W23" s="20">
        <v>260273.85</v>
      </c>
    </row>
    <row r="24" ht="38" customHeight="1" spans="1:23">
      <c r="A24" s="19" t="s">
        <v>285</v>
      </c>
      <c r="B24" s="19" t="s">
        <v>288</v>
      </c>
      <c r="C24" s="19" t="s">
        <v>287</v>
      </c>
      <c r="D24" s="19" t="s">
        <v>44</v>
      </c>
      <c r="E24" s="19" t="s">
        <v>65</v>
      </c>
      <c r="F24" s="19" t="s">
        <v>64</v>
      </c>
      <c r="G24" s="19" t="s">
        <v>191</v>
      </c>
      <c r="H24" s="19" t="s">
        <v>192</v>
      </c>
      <c r="I24" s="20">
        <v>5870</v>
      </c>
      <c r="J24" s="20"/>
      <c r="K24" s="20"/>
      <c r="L24" s="20"/>
      <c r="M24" s="20"/>
      <c r="N24" s="20"/>
      <c r="O24" s="20"/>
      <c r="P24" s="20"/>
      <c r="Q24" s="20"/>
      <c r="R24" s="20">
        <v>5870</v>
      </c>
      <c r="S24" s="20"/>
      <c r="T24" s="20"/>
      <c r="U24" s="20"/>
      <c r="V24" s="20"/>
      <c r="W24" s="20">
        <v>5870</v>
      </c>
    </row>
    <row r="25" ht="38" customHeight="1" spans="1:23">
      <c r="A25" s="19" t="s">
        <v>285</v>
      </c>
      <c r="B25" s="19" t="s">
        <v>288</v>
      </c>
      <c r="C25" s="19" t="s">
        <v>287</v>
      </c>
      <c r="D25" s="19" t="s">
        <v>44</v>
      </c>
      <c r="E25" s="19" t="s">
        <v>65</v>
      </c>
      <c r="F25" s="19" t="s">
        <v>64</v>
      </c>
      <c r="G25" s="19" t="s">
        <v>197</v>
      </c>
      <c r="H25" s="19" t="s">
        <v>198</v>
      </c>
      <c r="I25" s="20">
        <v>5700</v>
      </c>
      <c r="J25" s="20"/>
      <c r="K25" s="20"/>
      <c r="L25" s="20"/>
      <c r="M25" s="20"/>
      <c r="N25" s="20"/>
      <c r="O25" s="20"/>
      <c r="P25" s="20"/>
      <c r="Q25" s="20"/>
      <c r="R25" s="20">
        <v>5700</v>
      </c>
      <c r="S25" s="20"/>
      <c r="T25" s="20"/>
      <c r="U25" s="20"/>
      <c r="V25" s="20"/>
      <c r="W25" s="20">
        <v>5700</v>
      </c>
    </row>
    <row r="26" ht="38" customHeight="1" spans="1:23">
      <c r="A26" s="19" t="s">
        <v>285</v>
      </c>
      <c r="B26" s="19" t="s">
        <v>288</v>
      </c>
      <c r="C26" s="19" t="s">
        <v>287</v>
      </c>
      <c r="D26" s="19" t="s">
        <v>44</v>
      </c>
      <c r="E26" s="19" t="s">
        <v>65</v>
      </c>
      <c r="F26" s="19" t="s">
        <v>64</v>
      </c>
      <c r="G26" s="19" t="s">
        <v>201</v>
      </c>
      <c r="H26" s="19" t="s">
        <v>202</v>
      </c>
      <c r="I26" s="20">
        <v>140948.85</v>
      </c>
      <c r="J26" s="20"/>
      <c r="K26" s="20"/>
      <c r="L26" s="20"/>
      <c r="M26" s="20"/>
      <c r="N26" s="20"/>
      <c r="O26" s="20"/>
      <c r="P26" s="20"/>
      <c r="Q26" s="20"/>
      <c r="R26" s="20">
        <v>140948.85</v>
      </c>
      <c r="S26" s="20"/>
      <c r="T26" s="20"/>
      <c r="U26" s="20"/>
      <c r="V26" s="20"/>
      <c r="W26" s="20">
        <v>140948.85</v>
      </c>
    </row>
    <row r="27" ht="38" customHeight="1" spans="1:23">
      <c r="A27" s="19" t="s">
        <v>285</v>
      </c>
      <c r="B27" s="19" t="s">
        <v>288</v>
      </c>
      <c r="C27" s="19" t="s">
        <v>287</v>
      </c>
      <c r="D27" s="19" t="s">
        <v>44</v>
      </c>
      <c r="E27" s="19" t="s">
        <v>65</v>
      </c>
      <c r="F27" s="19" t="s">
        <v>64</v>
      </c>
      <c r="G27" s="19" t="s">
        <v>203</v>
      </c>
      <c r="H27" s="19" t="s">
        <v>204</v>
      </c>
      <c r="I27" s="20">
        <v>62715</v>
      </c>
      <c r="J27" s="20"/>
      <c r="K27" s="20"/>
      <c r="L27" s="20"/>
      <c r="M27" s="20"/>
      <c r="N27" s="20"/>
      <c r="O27" s="20"/>
      <c r="P27" s="20"/>
      <c r="Q27" s="20"/>
      <c r="R27" s="20">
        <v>62715</v>
      </c>
      <c r="S27" s="20"/>
      <c r="T27" s="20"/>
      <c r="U27" s="20"/>
      <c r="V27" s="20"/>
      <c r="W27" s="20">
        <v>62715</v>
      </c>
    </row>
    <row r="28" ht="38" customHeight="1" spans="1:23">
      <c r="A28" s="19" t="s">
        <v>285</v>
      </c>
      <c r="B28" s="19" t="s">
        <v>288</v>
      </c>
      <c r="C28" s="19" t="s">
        <v>287</v>
      </c>
      <c r="D28" s="19" t="s">
        <v>44</v>
      </c>
      <c r="E28" s="19" t="s">
        <v>65</v>
      </c>
      <c r="F28" s="19" t="s">
        <v>64</v>
      </c>
      <c r="G28" s="19" t="s">
        <v>205</v>
      </c>
      <c r="H28" s="19" t="s">
        <v>206</v>
      </c>
      <c r="I28" s="20">
        <v>8400</v>
      </c>
      <c r="J28" s="20"/>
      <c r="K28" s="20"/>
      <c r="L28" s="20"/>
      <c r="M28" s="20"/>
      <c r="N28" s="20"/>
      <c r="O28" s="20"/>
      <c r="P28" s="20"/>
      <c r="Q28" s="20"/>
      <c r="R28" s="20">
        <v>8400</v>
      </c>
      <c r="S28" s="20"/>
      <c r="T28" s="20"/>
      <c r="U28" s="20"/>
      <c r="V28" s="20"/>
      <c r="W28" s="20">
        <v>8400</v>
      </c>
    </row>
    <row r="29" ht="38" customHeight="1" spans="1:23">
      <c r="A29" s="19" t="s">
        <v>285</v>
      </c>
      <c r="B29" s="19" t="s">
        <v>288</v>
      </c>
      <c r="C29" s="19" t="s">
        <v>287</v>
      </c>
      <c r="D29" s="19" t="s">
        <v>44</v>
      </c>
      <c r="E29" s="19" t="s">
        <v>65</v>
      </c>
      <c r="F29" s="19" t="s">
        <v>64</v>
      </c>
      <c r="G29" s="19" t="s">
        <v>211</v>
      </c>
      <c r="H29" s="19" t="s">
        <v>212</v>
      </c>
      <c r="I29" s="20">
        <v>36640</v>
      </c>
      <c r="J29" s="20"/>
      <c r="K29" s="20"/>
      <c r="L29" s="20"/>
      <c r="M29" s="20"/>
      <c r="N29" s="20"/>
      <c r="O29" s="20"/>
      <c r="P29" s="20"/>
      <c r="Q29" s="20"/>
      <c r="R29" s="20">
        <v>36640</v>
      </c>
      <c r="S29" s="20"/>
      <c r="T29" s="20"/>
      <c r="U29" s="20"/>
      <c r="V29" s="20"/>
      <c r="W29" s="20">
        <v>36640</v>
      </c>
    </row>
    <row r="30" ht="30" customHeight="1" spans="1:23">
      <c r="A30" s="19"/>
      <c r="B30" s="19"/>
      <c r="C30" s="19" t="s">
        <v>289</v>
      </c>
      <c r="D30" s="19"/>
      <c r="E30" s="19"/>
      <c r="F30" s="19"/>
      <c r="G30" s="19"/>
      <c r="H30" s="19"/>
      <c r="I30" s="20">
        <v>62527.2</v>
      </c>
      <c r="J30" s="20"/>
      <c r="K30" s="20"/>
      <c r="L30" s="20"/>
      <c r="M30" s="20"/>
      <c r="N30" s="20"/>
      <c r="O30" s="20"/>
      <c r="P30" s="20"/>
      <c r="Q30" s="20"/>
      <c r="R30" s="20">
        <v>62527.2</v>
      </c>
      <c r="S30" s="20"/>
      <c r="T30" s="20"/>
      <c r="U30" s="20"/>
      <c r="V30" s="20"/>
      <c r="W30" s="20">
        <v>62527.2</v>
      </c>
    </row>
    <row r="31" ht="30" customHeight="1" spans="1:23">
      <c r="A31" s="19" t="s">
        <v>278</v>
      </c>
      <c r="B31" s="19" t="s">
        <v>290</v>
      </c>
      <c r="C31" s="19" t="s">
        <v>289</v>
      </c>
      <c r="D31" s="19" t="s">
        <v>44</v>
      </c>
      <c r="E31" s="19" t="s">
        <v>65</v>
      </c>
      <c r="F31" s="19" t="s">
        <v>64</v>
      </c>
      <c r="G31" s="19" t="s">
        <v>191</v>
      </c>
      <c r="H31" s="19" t="s">
        <v>192</v>
      </c>
      <c r="I31" s="20">
        <v>8587</v>
      </c>
      <c r="J31" s="20"/>
      <c r="K31" s="20"/>
      <c r="L31" s="20"/>
      <c r="M31" s="20"/>
      <c r="N31" s="20"/>
      <c r="O31" s="20"/>
      <c r="P31" s="20"/>
      <c r="Q31" s="20"/>
      <c r="R31" s="20">
        <v>8587</v>
      </c>
      <c r="S31" s="20"/>
      <c r="T31" s="20"/>
      <c r="U31" s="20"/>
      <c r="V31" s="20"/>
      <c r="W31" s="20">
        <v>8587</v>
      </c>
    </row>
    <row r="32" ht="30" customHeight="1" spans="1:23">
      <c r="A32" s="19" t="s">
        <v>278</v>
      </c>
      <c r="B32" s="19" t="s">
        <v>290</v>
      </c>
      <c r="C32" s="19" t="s">
        <v>289</v>
      </c>
      <c r="D32" s="19" t="s">
        <v>44</v>
      </c>
      <c r="E32" s="19" t="s">
        <v>65</v>
      </c>
      <c r="F32" s="19" t="s">
        <v>64</v>
      </c>
      <c r="G32" s="19" t="s">
        <v>201</v>
      </c>
      <c r="H32" s="19" t="s">
        <v>202</v>
      </c>
      <c r="I32" s="20">
        <v>39190.2</v>
      </c>
      <c r="J32" s="20"/>
      <c r="K32" s="20"/>
      <c r="L32" s="20"/>
      <c r="M32" s="20"/>
      <c r="N32" s="20"/>
      <c r="O32" s="20"/>
      <c r="P32" s="20"/>
      <c r="Q32" s="20"/>
      <c r="R32" s="20">
        <v>39190.2</v>
      </c>
      <c r="S32" s="20"/>
      <c r="T32" s="20"/>
      <c r="U32" s="20"/>
      <c r="V32" s="20"/>
      <c r="W32" s="20">
        <v>39190.2</v>
      </c>
    </row>
    <row r="33" ht="30" customHeight="1" spans="1:23">
      <c r="A33" s="19" t="s">
        <v>278</v>
      </c>
      <c r="B33" s="19" t="s">
        <v>290</v>
      </c>
      <c r="C33" s="19" t="s">
        <v>289</v>
      </c>
      <c r="D33" s="19" t="s">
        <v>44</v>
      </c>
      <c r="E33" s="19" t="s">
        <v>65</v>
      </c>
      <c r="F33" s="19" t="s">
        <v>64</v>
      </c>
      <c r="G33" s="19" t="s">
        <v>203</v>
      </c>
      <c r="H33" s="19" t="s">
        <v>204</v>
      </c>
      <c r="I33" s="20">
        <v>6750</v>
      </c>
      <c r="J33" s="20"/>
      <c r="K33" s="20"/>
      <c r="L33" s="20"/>
      <c r="M33" s="20"/>
      <c r="N33" s="20"/>
      <c r="O33" s="20"/>
      <c r="P33" s="20"/>
      <c r="Q33" s="20"/>
      <c r="R33" s="20">
        <v>6750</v>
      </c>
      <c r="S33" s="20"/>
      <c r="T33" s="20"/>
      <c r="U33" s="20"/>
      <c r="V33" s="20"/>
      <c r="W33" s="20">
        <v>6750</v>
      </c>
    </row>
    <row r="34" ht="30" customHeight="1" spans="1:23">
      <c r="A34" s="19" t="s">
        <v>278</v>
      </c>
      <c r="B34" s="19" t="s">
        <v>290</v>
      </c>
      <c r="C34" s="19" t="s">
        <v>289</v>
      </c>
      <c r="D34" s="19" t="s">
        <v>44</v>
      </c>
      <c r="E34" s="19" t="s">
        <v>65</v>
      </c>
      <c r="F34" s="19" t="s">
        <v>64</v>
      </c>
      <c r="G34" s="19" t="s">
        <v>211</v>
      </c>
      <c r="H34" s="19" t="s">
        <v>212</v>
      </c>
      <c r="I34" s="20">
        <v>8000</v>
      </c>
      <c r="J34" s="20"/>
      <c r="K34" s="20"/>
      <c r="L34" s="20"/>
      <c r="M34" s="20"/>
      <c r="N34" s="20"/>
      <c r="O34" s="20"/>
      <c r="P34" s="20"/>
      <c r="Q34" s="20"/>
      <c r="R34" s="20">
        <v>8000</v>
      </c>
      <c r="S34" s="20"/>
      <c r="T34" s="20"/>
      <c r="U34" s="20"/>
      <c r="V34" s="20"/>
      <c r="W34" s="20">
        <v>8000</v>
      </c>
    </row>
    <row r="35" ht="21.75" customHeight="1" spans="1:23">
      <c r="A35" s="19"/>
      <c r="B35" s="19"/>
      <c r="C35" s="19" t="s">
        <v>291</v>
      </c>
      <c r="D35" s="19"/>
      <c r="E35" s="19"/>
      <c r="F35" s="19"/>
      <c r="G35" s="19"/>
      <c r="H35" s="19"/>
      <c r="I35" s="20">
        <v>5000000</v>
      </c>
      <c r="J35" s="20"/>
      <c r="K35" s="20"/>
      <c r="L35" s="20"/>
      <c r="M35" s="20"/>
      <c r="N35" s="20"/>
      <c r="O35" s="20"/>
      <c r="P35" s="20"/>
      <c r="Q35" s="20"/>
      <c r="R35" s="20">
        <v>5000000</v>
      </c>
      <c r="S35" s="20"/>
      <c r="T35" s="20"/>
      <c r="U35" s="20"/>
      <c r="V35" s="20"/>
      <c r="W35" s="20">
        <v>5000000</v>
      </c>
    </row>
    <row r="36" ht="21.75" customHeight="1" spans="1:23">
      <c r="A36" s="19" t="s">
        <v>278</v>
      </c>
      <c r="B36" s="19" t="s">
        <v>292</v>
      </c>
      <c r="C36" s="19" t="s">
        <v>291</v>
      </c>
      <c r="D36" s="19" t="s">
        <v>44</v>
      </c>
      <c r="E36" s="19" t="s">
        <v>65</v>
      </c>
      <c r="F36" s="19" t="s">
        <v>64</v>
      </c>
      <c r="G36" s="19" t="s">
        <v>193</v>
      </c>
      <c r="H36" s="19" t="s">
        <v>194</v>
      </c>
      <c r="I36" s="20">
        <v>1050000</v>
      </c>
      <c r="J36" s="20"/>
      <c r="K36" s="20"/>
      <c r="L36" s="20"/>
      <c r="M36" s="20"/>
      <c r="N36" s="20"/>
      <c r="O36" s="20"/>
      <c r="P36" s="20"/>
      <c r="Q36" s="20"/>
      <c r="R36" s="20">
        <v>1050000</v>
      </c>
      <c r="S36" s="20"/>
      <c r="T36" s="20"/>
      <c r="U36" s="20"/>
      <c r="V36" s="20"/>
      <c r="W36" s="20">
        <v>1050000</v>
      </c>
    </row>
    <row r="37" ht="21.75" customHeight="1" spans="1:23">
      <c r="A37" s="19" t="s">
        <v>278</v>
      </c>
      <c r="B37" s="19" t="s">
        <v>292</v>
      </c>
      <c r="C37" s="19" t="s">
        <v>291</v>
      </c>
      <c r="D37" s="19" t="s">
        <v>44</v>
      </c>
      <c r="E37" s="19" t="s">
        <v>65</v>
      </c>
      <c r="F37" s="19" t="s">
        <v>64</v>
      </c>
      <c r="G37" s="19" t="s">
        <v>215</v>
      </c>
      <c r="H37" s="19" t="s">
        <v>216</v>
      </c>
      <c r="I37" s="20">
        <v>2350000</v>
      </c>
      <c r="J37" s="20"/>
      <c r="K37" s="20"/>
      <c r="L37" s="20"/>
      <c r="M37" s="20"/>
      <c r="N37" s="20"/>
      <c r="O37" s="20"/>
      <c r="P37" s="20"/>
      <c r="Q37" s="20"/>
      <c r="R37" s="20">
        <v>2350000</v>
      </c>
      <c r="S37" s="20"/>
      <c r="T37" s="20"/>
      <c r="U37" s="20"/>
      <c r="V37" s="20"/>
      <c r="W37" s="20">
        <v>2350000</v>
      </c>
    </row>
    <row r="38" ht="21.75" customHeight="1" spans="1:23">
      <c r="A38" s="19" t="s">
        <v>278</v>
      </c>
      <c r="B38" s="19" t="s">
        <v>292</v>
      </c>
      <c r="C38" s="19" t="s">
        <v>291</v>
      </c>
      <c r="D38" s="19" t="s">
        <v>44</v>
      </c>
      <c r="E38" s="19" t="s">
        <v>65</v>
      </c>
      <c r="F38" s="19" t="s">
        <v>64</v>
      </c>
      <c r="G38" s="19" t="s">
        <v>217</v>
      </c>
      <c r="H38" s="19" t="s">
        <v>218</v>
      </c>
      <c r="I38" s="20">
        <v>1600000</v>
      </c>
      <c r="J38" s="20"/>
      <c r="K38" s="20"/>
      <c r="L38" s="20"/>
      <c r="M38" s="20"/>
      <c r="N38" s="20"/>
      <c r="O38" s="20"/>
      <c r="P38" s="20"/>
      <c r="Q38" s="20"/>
      <c r="R38" s="20">
        <v>1600000</v>
      </c>
      <c r="S38" s="20"/>
      <c r="T38" s="20"/>
      <c r="U38" s="20"/>
      <c r="V38" s="20"/>
      <c r="W38" s="20">
        <v>1600000</v>
      </c>
    </row>
    <row r="39" ht="21.75" customHeight="1" spans="1:23">
      <c r="A39" s="19"/>
      <c r="B39" s="19"/>
      <c r="C39" s="19" t="s">
        <v>293</v>
      </c>
      <c r="D39" s="19"/>
      <c r="E39" s="19"/>
      <c r="F39" s="19"/>
      <c r="G39" s="19"/>
      <c r="H39" s="19"/>
      <c r="I39" s="20">
        <v>3000000</v>
      </c>
      <c r="J39" s="20"/>
      <c r="K39" s="20"/>
      <c r="L39" s="20"/>
      <c r="M39" s="20"/>
      <c r="N39" s="20"/>
      <c r="O39" s="20"/>
      <c r="P39" s="20"/>
      <c r="Q39" s="20"/>
      <c r="R39" s="20">
        <v>3000000</v>
      </c>
      <c r="S39" s="20"/>
      <c r="T39" s="20"/>
      <c r="U39" s="20"/>
      <c r="V39" s="20"/>
      <c r="W39" s="20">
        <v>3000000</v>
      </c>
    </row>
    <row r="40" ht="21.75" customHeight="1" spans="1:23">
      <c r="A40" s="19" t="s">
        <v>278</v>
      </c>
      <c r="B40" s="19" t="s">
        <v>294</v>
      </c>
      <c r="C40" s="19" t="s">
        <v>293</v>
      </c>
      <c r="D40" s="19" t="s">
        <v>44</v>
      </c>
      <c r="E40" s="19" t="s">
        <v>65</v>
      </c>
      <c r="F40" s="19" t="s">
        <v>64</v>
      </c>
      <c r="G40" s="19" t="s">
        <v>295</v>
      </c>
      <c r="H40" s="19" t="s">
        <v>296</v>
      </c>
      <c r="I40" s="20">
        <v>3000000</v>
      </c>
      <c r="J40" s="20"/>
      <c r="K40" s="20"/>
      <c r="L40" s="20"/>
      <c r="M40" s="20"/>
      <c r="N40" s="20"/>
      <c r="O40" s="20"/>
      <c r="P40" s="20"/>
      <c r="Q40" s="20"/>
      <c r="R40" s="20">
        <v>3000000</v>
      </c>
      <c r="S40" s="20"/>
      <c r="T40" s="20"/>
      <c r="U40" s="20"/>
      <c r="V40" s="20"/>
      <c r="W40" s="20">
        <v>3000000</v>
      </c>
    </row>
    <row r="41" ht="21.75" customHeight="1" spans="1:23">
      <c r="A41" s="19"/>
      <c r="B41" s="19"/>
      <c r="C41" s="19" t="s">
        <v>297</v>
      </c>
      <c r="D41" s="19"/>
      <c r="E41" s="19"/>
      <c r="F41" s="19"/>
      <c r="G41" s="19"/>
      <c r="H41" s="19"/>
      <c r="I41" s="20">
        <v>1280000</v>
      </c>
      <c r="J41" s="20"/>
      <c r="K41" s="20"/>
      <c r="L41" s="20"/>
      <c r="M41" s="20"/>
      <c r="N41" s="20"/>
      <c r="O41" s="20"/>
      <c r="P41" s="20"/>
      <c r="Q41" s="20"/>
      <c r="R41" s="20">
        <v>1280000</v>
      </c>
      <c r="S41" s="20"/>
      <c r="T41" s="20"/>
      <c r="U41" s="20"/>
      <c r="V41" s="20"/>
      <c r="W41" s="20">
        <v>1280000</v>
      </c>
    </row>
    <row r="42" ht="21.75" customHeight="1" spans="1:23">
      <c r="A42" s="19" t="s">
        <v>278</v>
      </c>
      <c r="B42" s="19" t="s">
        <v>298</v>
      </c>
      <c r="C42" s="19" t="s">
        <v>297</v>
      </c>
      <c r="D42" s="19" t="s">
        <v>44</v>
      </c>
      <c r="E42" s="19" t="s">
        <v>65</v>
      </c>
      <c r="F42" s="19" t="s">
        <v>64</v>
      </c>
      <c r="G42" s="19" t="s">
        <v>295</v>
      </c>
      <c r="H42" s="19" t="s">
        <v>296</v>
      </c>
      <c r="I42" s="20">
        <v>1280000</v>
      </c>
      <c r="J42" s="20"/>
      <c r="K42" s="20"/>
      <c r="L42" s="20"/>
      <c r="M42" s="20"/>
      <c r="N42" s="20"/>
      <c r="O42" s="20"/>
      <c r="P42" s="20"/>
      <c r="Q42" s="20"/>
      <c r="R42" s="20">
        <v>1280000</v>
      </c>
      <c r="S42" s="20"/>
      <c r="T42" s="20"/>
      <c r="U42" s="20"/>
      <c r="V42" s="20"/>
      <c r="W42" s="20">
        <v>1280000</v>
      </c>
    </row>
    <row r="43" ht="21.75" customHeight="1" spans="1:23">
      <c r="A43" s="19"/>
      <c r="B43" s="19"/>
      <c r="C43" s="19" t="s">
        <v>299</v>
      </c>
      <c r="D43" s="19"/>
      <c r="E43" s="19"/>
      <c r="F43" s="19"/>
      <c r="G43" s="19"/>
      <c r="H43" s="19"/>
      <c r="I43" s="20">
        <v>1316900</v>
      </c>
      <c r="J43" s="20"/>
      <c r="K43" s="20"/>
      <c r="L43" s="20"/>
      <c r="M43" s="20"/>
      <c r="N43" s="20"/>
      <c r="O43" s="20"/>
      <c r="P43" s="20"/>
      <c r="Q43" s="20"/>
      <c r="R43" s="20">
        <v>1316900</v>
      </c>
      <c r="S43" s="20"/>
      <c r="T43" s="20"/>
      <c r="U43" s="20"/>
      <c r="V43" s="20"/>
      <c r="W43" s="20">
        <v>1316900</v>
      </c>
    </row>
    <row r="44" ht="21.75" customHeight="1" spans="1:23">
      <c r="A44" s="19" t="s">
        <v>278</v>
      </c>
      <c r="B44" s="19" t="s">
        <v>300</v>
      </c>
      <c r="C44" s="19" t="s">
        <v>299</v>
      </c>
      <c r="D44" s="19" t="s">
        <v>44</v>
      </c>
      <c r="E44" s="19" t="s">
        <v>65</v>
      </c>
      <c r="F44" s="19" t="s">
        <v>64</v>
      </c>
      <c r="G44" s="19" t="s">
        <v>201</v>
      </c>
      <c r="H44" s="19" t="s">
        <v>202</v>
      </c>
      <c r="I44" s="20">
        <v>48900</v>
      </c>
      <c r="J44" s="20"/>
      <c r="K44" s="20"/>
      <c r="L44" s="20"/>
      <c r="M44" s="20"/>
      <c r="N44" s="20"/>
      <c r="O44" s="20"/>
      <c r="P44" s="20"/>
      <c r="Q44" s="20"/>
      <c r="R44" s="20">
        <v>48900</v>
      </c>
      <c r="S44" s="20"/>
      <c r="T44" s="20"/>
      <c r="U44" s="20"/>
      <c r="V44" s="20"/>
      <c r="W44" s="20">
        <v>48900</v>
      </c>
    </row>
    <row r="45" ht="21.75" customHeight="1" spans="1:23">
      <c r="A45" s="19" t="s">
        <v>278</v>
      </c>
      <c r="B45" s="19" t="s">
        <v>300</v>
      </c>
      <c r="C45" s="19" t="s">
        <v>299</v>
      </c>
      <c r="D45" s="19" t="s">
        <v>44</v>
      </c>
      <c r="E45" s="19" t="s">
        <v>65</v>
      </c>
      <c r="F45" s="19" t="s">
        <v>64</v>
      </c>
      <c r="G45" s="19" t="s">
        <v>215</v>
      </c>
      <c r="H45" s="19" t="s">
        <v>216</v>
      </c>
      <c r="I45" s="20">
        <v>1268000</v>
      </c>
      <c r="J45" s="20"/>
      <c r="K45" s="20"/>
      <c r="L45" s="20"/>
      <c r="M45" s="20"/>
      <c r="N45" s="20"/>
      <c r="O45" s="20"/>
      <c r="P45" s="20"/>
      <c r="Q45" s="20"/>
      <c r="R45" s="20">
        <v>1268000</v>
      </c>
      <c r="S45" s="20"/>
      <c r="T45" s="20"/>
      <c r="U45" s="20"/>
      <c r="V45" s="20"/>
      <c r="W45" s="20">
        <v>1268000</v>
      </c>
    </row>
    <row r="46" ht="29" customHeight="1" spans="1:23">
      <c r="A46" s="19"/>
      <c r="B46" s="19"/>
      <c r="C46" s="19" t="s">
        <v>301</v>
      </c>
      <c r="D46" s="19"/>
      <c r="E46" s="19"/>
      <c r="F46" s="19"/>
      <c r="G46" s="19"/>
      <c r="H46" s="19"/>
      <c r="I46" s="20">
        <v>1485400</v>
      </c>
      <c r="J46" s="20"/>
      <c r="K46" s="20"/>
      <c r="L46" s="20"/>
      <c r="M46" s="20"/>
      <c r="N46" s="20"/>
      <c r="O46" s="20"/>
      <c r="P46" s="20"/>
      <c r="Q46" s="20"/>
      <c r="R46" s="20">
        <v>1485400</v>
      </c>
      <c r="S46" s="20"/>
      <c r="T46" s="20"/>
      <c r="U46" s="20"/>
      <c r="V46" s="20"/>
      <c r="W46" s="20">
        <v>1485400</v>
      </c>
    </row>
    <row r="47" ht="29" customHeight="1" spans="1:23">
      <c r="A47" s="19" t="s">
        <v>278</v>
      </c>
      <c r="B47" s="19" t="s">
        <v>302</v>
      </c>
      <c r="C47" s="19" t="s">
        <v>301</v>
      </c>
      <c r="D47" s="19" t="s">
        <v>44</v>
      </c>
      <c r="E47" s="19" t="s">
        <v>65</v>
      </c>
      <c r="F47" s="19" t="s">
        <v>64</v>
      </c>
      <c r="G47" s="19" t="s">
        <v>193</v>
      </c>
      <c r="H47" s="19" t="s">
        <v>194</v>
      </c>
      <c r="I47" s="20">
        <v>126000</v>
      </c>
      <c r="J47" s="20"/>
      <c r="K47" s="20"/>
      <c r="L47" s="20"/>
      <c r="M47" s="20"/>
      <c r="N47" s="20"/>
      <c r="O47" s="20"/>
      <c r="P47" s="20"/>
      <c r="Q47" s="20"/>
      <c r="R47" s="20">
        <v>126000</v>
      </c>
      <c r="S47" s="20"/>
      <c r="T47" s="20"/>
      <c r="U47" s="20"/>
      <c r="V47" s="20"/>
      <c r="W47" s="20">
        <v>126000</v>
      </c>
    </row>
    <row r="48" ht="29" customHeight="1" spans="1:23">
      <c r="A48" s="19" t="s">
        <v>278</v>
      </c>
      <c r="B48" s="19" t="s">
        <v>302</v>
      </c>
      <c r="C48" s="19" t="s">
        <v>301</v>
      </c>
      <c r="D48" s="19" t="s">
        <v>44</v>
      </c>
      <c r="E48" s="19" t="s">
        <v>65</v>
      </c>
      <c r="F48" s="19" t="s">
        <v>64</v>
      </c>
      <c r="G48" s="19" t="s">
        <v>201</v>
      </c>
      <c r="H48" s="19" t="s">
        <v>202</v>
      </c>
      <c r="I48" s="20">
        <v>7800</v>
      </c>
      <c r="J48" s="20"/>
      <c r="K48" s="20"/>
      <c r="L48" s="20"/>
      <c r="M48" s="20"/>
      <c r="N48" s="20"/>
      <c r="O48" s="20"/>
      <c r="P48" s="20"/>
      <c r="Q48" s="20"/>
      <c r="R48" s="20">
        <v>7800</v>
      </c>
      <c r="S48" s="20"/>
      <c r="T48" s="20"/>
      <c r="U48" s="20"/>
      <c r="V48" s="20"/>
      <c r="W48" s="20">
        <v>7800</v>
      </c>
    </row>
    <row r="49" ht="29" customHeight="1" spans="1:23">
      <c r="A49" s="19" t="s">
        <v>278</v>
      </c>
      <c r="B49" s="19" t="s">
        <v>302</v>
      </c>
      <c r="C49" s="19" t="s">
        <v>301</v>
      </c>
      <c r="D49" s="19" t="s">
        <v>44</v>
      </c>
      <c r="E49" s="19" t="s">
        <v>65</v>
      </c>
      <c r="F49" s="19" t="s">
        <v>64</v>
      </c>
      <c r="G49" s="19" t="s">
        <v>215</v>
      </c>
      <c r="H49" s="19" t="s">
        <v>216</v>
      </c>
      <c r="I49" s="20">
        <v>1351600</v>
      </c>
      <c r="J49" s="20"/>
      <c r="K49" s="20"/>
      <c r="L49" s="20"/>
      <c r="M49" s="20"/>
      <c r="N49" s="20"/>
      <c r="O49" s="20"/>
      <c r="P49" s="20"/>
      <c r="Q49" s="20"/>
      <c r="R49" s="20">
        <v>1351600</v>
      </c>
      <c r="S49" s="20"/>
      <c r="T49" s="20"/>
      <c r="U49" s="20"/>
      <c r="V49" s="20"/>
      <c r="W49" s="20">
        <v>1351600</v>
      </c>
    </row>
    <row r="50" ht="21.75" customHeight="1" spans="1:23">
      <c r="A50" s="19"/>
      <c r="B50" s="19"/>
      <c r="C50" s="19" t="s">
        <v>303</v>
      </c>
      <c r="D50" s="19"/>
      <c r="E50" s="19"/>
      <c r="F50" s="19"/>
      <c r="G50" s="19"/>
      <c r="H50" s="19"/>
      <c r="I50" s="20">
        <v>325200</v>
      </c>
      <c r="J50" s="20"/>
      <c r="K50" s="20"/>
      <c r="L50" s="20"/>
      <c r="M50" s="20"/>
      <c r="N50" s="20"/>
      <c r="O50" s="20"/>
      <c r="P50" s="20"/>
      <c r="Q50" s="20"/>
      <c r="R50" s="20">
        <v>325200</v>
      </c>
      <c r="S50" s="20"/>
      <c r="T50" s="20"/>
      <c r="U50" s="20"/>
      <c r="V50" s="20"/>
      <c r="W50" s="20">
        <v>325200</v>
      </c>
    </row>
    <row r="51" ht="21.75" customHeight="1" spans="1:23">
      <c r="A51" s="19" t="s">
        <v>278</v>
      </c>
      <c r="B51" s="19" t="s">
        <v>304</v>
      </c>
      <c r="C51" s="19" t="s">
        <v>303</v>
      </c>
      <c r="D51" s="19" t="s">
        <v>44</v>
      </c>
      <c r="E51" s="19" t="s">
        <v>65</v>
      </c>
      <c r="F51" s="19" t="s">
        <v>64</v>
      </c>
      <c r="G51" s="19" t="s">
        <v>201</v>
      </c>
      <c r="H51" s="19" t="s">
        <v>202</v>
      </c>
      <c r="I51" s="20">
        <v>71200</v>
      </c>
      <c r="J51" s="20"/>
      <c r="K51" s="20"/>
      <c r="L51" s="20"/>
      <c r="M51" s="20"/>
      <c r="N51" s="20"/>
      <c r="O51" s="20"/>
      <c r="P51" s="20"/>
      <c r="Q51" s="20"/>
      <c r="R51" s="20">
        <v>71200</v>
      </c>
      <c r="S51" s="20"/>
      <c r="T51" s="20"/>
      <c r="U51" s="20"/>
      <c r="V51" s="20"/>
      <c r="W51" s="20">
        <v>71200</v>
      </c>
    </row>
    <row r="52" ht="21.75" customHeight="1" spans="1:23">
      <c r="A52" s="19" t="s">
        <v>278</v>
      </c>
      <c r="B52" s="19" t="s">
        <v>304</v>
      </c>
      <c r="C52" s="19" t="s">
        <v>303</v>
      </c>
      <c r="D52" s="19" t="s">
        <v>44</v>
      </c>
      <c r="E52" s="19" t="s">
        <v>65</v>
      </c>
      <c r="F52" s="19" t="s">
        <v>64</v>
      </c>
      <c r="G52" s="19" t="s">
        <v>215</v>
      </c>
      <c r="H52" s="19" t="s">
        <v>216</v>
      </c>
      <c r="I52" s="20">
        <v>114000</v>
      </c>
      <c r="J52" s="20"/>
      <c r="K52" s="20"/>
      <c r="L52" s="20"/>
      <c r="M52" s="20"/>
      <c r="N52" s="20"/>
      <c r="O52" s="20"/>
      <c r="P52" s="20"/>
      <c r="Q52" s="20"/>
      <c r="R52" s="20">
        <v>114000</v>
      </c>
      <c r="S52" s="20"/>
      <c r="T52" s="20"/>
      <c r="U52" s="20"/>
      <c r="V52" s="20"/>
      <c r="W52" s="20">
        <v>114000</v>
      </c>
    </row>
    <row r="53" ht="21.75" customHeight="1" spans="1:23">
      <c r="A53" s="19" t="s">
        <v>278</v>
      </c>
      <c r="B53" s="19" t="s">
        <v>304</v>
      </c>
      <c r="C53" s="19" t="s">
        <v>303</v>
      </c>
      <c r="D53" s="19" t="s">
        <v>44</v>
      </c>
      <c r="E53" s="19" t="s">
        <v>65</v>
      </c>
      <c r="F53" s="19" t="s">
        <v>64</v>
      </c>
      <c r="G53" s="19" t="s">
        <v>217</v>
      </c>
      <c r="H53" s="19" t="s">
        <v>218</v>
      </c>
      <c r="I53" s="20">
        <v>140000</v>
      </c>
      <c r="J53" s="20"/>
      <c r="K53" s="20"/>
      <c r="L53" s="20"/>
      <c r="M53" s="20"/>
      <c r="N53" s="20"/>
      <c r="O53" s="20"/>
      <c r="P53" s="20"/>
      <c r="Q53" s="20"/>
      <c r="R53" s="20">
        <v>140000</v>
      </c>
      <c r="S53" s="20"/>
      <c r="T53" s="20"/>
      <c r="U53" s="20"/>
      <c r="V53" s="20"/>
      <c r="W53" s="20">
        <v>140000</v>
      </c>
    </row>
    <row r="54" ht="33" customHeight="1" spans="1:23">
      <c r="A54" s="19"/>
      <c r="B54" s="19"/>
      <c r="C54" s="19" t="s">
        <v>305</v>
      </c>
      <c r="D54" s="19"/>
      <c r="E54" s="19"/>
      <c r="F54" s="19"/>
      <c r="G54" s="19"/>
      <c r="H54" s="19"/>
      <c r="I54" s="20">
        <v>633500</v>
      </c>
      <c r="J54" s="20"/>
      <c r="K54" s="20"/>
      <c r="L54" s="20"/>
      <c r="M54" s="20"/>
      <c r="N54" s="20"/>
      <c r="O54" s="20"/>
      <c r="P54" s="20"/>
      <c r="Q54" s="20"/>
      <c r="R54" s="20">
        <v>633500</v>
      </c>
      <c r="S54" s="20"/>
      <c r="T54" s="20"/>
      <c r="U54" s="20"/>
      <c r="V54" s="20"/>
      <c r="W54" s="20">
        <v>633500</v>
      </c>
    </row>
    <row r="55" ht="33" customHeight="1" spans="1:23">
      <c r="A55" s="19" t="s">
        <v>278</v>
      </c>
      <c r="B55" s="19" t="s">
        <v>306</v>
      </c>
      <c r="C55" s="19" t="s">
        <v>305</v>
      </c>
      <c r="D55" s="19" t="s">
        <v>44</v>
      </c>
      <c r="E55" s="19" t="s">
        <v>65</v>
      </c>
      <c r="F55" s="19" t="s">
        <v>64</v>
      </c>
      <c r="G55" s="19" t="s">
        <v>203</v>
      </c>
      <c r="H55" s="19" t="s">
        <v>204</v>
      </c>
      <c r="I55" s="20">
        <v>600000</v>
      </c>
      <c r="J55" s="20"/>
      <c r="K55" s="20"/>
      <c r="L55" s="20"/>
      <c r="M55" s="20"/>
      <c r="N55" s="20"/>
      <c r="O55" s="20"/>
      <c r="P55" s="20"/>
      <c r="Q55" s="20"/>
      <c r="R55" s="20">
        <v>600000</v>
      </c>
      <c r="S55" s="20"/>
      <c r="T55" s="20"/>
      <c r="U55" s="20"/>
      <c r="V55" s="20"/>
      <c r="W55" s="20">
        <v>600000</v>
      </c>
    </row>
    <row r="56" ht="33" customHeight="1" spans="1:23">
      <c r="A56" s="19" t="s">
        <v>278</v>
      </c>
      <c r="B56" s="19" t="s">
        <v>306</v>
      </c>
      <c r="C56" s="19" t="s">
        <v>305</v>
      </c>
      <c r="D56" s="19" t="s">
        <v>44</v>
      </c>
      <c r="E56" s="19" t="s">
        <v>65</v>
      </c>
      <c r="F56" s="19" t="s">
        <v>64</v>
      </c>
      <c r="G56" s="19" t="s">
        <v>211</v>
      </c>
      <c r="H56" s="19" t="s">
        <v>212</v>
      </c>
      <c r="I56" s="20">
        <v>33500</v>
      </c>
      <c r="J56" s="20"/>
      <c r="K56" s="20"/>
      <c r="L56" s="20"/>
      <c r="M56" s="20"/>
      <c r="N56" s="20"/>
      <c r="O56" s="20"/>
      <c r="P56" s="20"/>
      <c r="Q56" s="20"/>
      <c r="R56" s="20">
        <v>33500</v>
      </c>
      <c r="S56" s="20"/>
      <c r="T56" s="20"/>
      <c r="U56" s="20"/>
      <c r="V56" s="20"/>
      <c r="W56" s="20">
        <v>33500</v>
      </c>
    </row>
    <row r="57" ht="21.75" customHeight="1" spans="1:23">
      <c r="A57" s="19"/>
      <c r="B57" s="19"/>
      <c r="C57" s="19" t="s">
        <v>307</v>
      </c>
      <c r="D57" s="19"/>
      <c r="E57" s="19"/>
      <c r="F57" s="19"/>
      <c r="G57" s="19"/>
      <c r="H57" s="19"/>
      <c r="I57" s="20">
        <v>300000</v>
      </c>
      <c r="J57" s="20"/>
      <c r="K57" s="20"/>
      <c r="L57" s="20"/>
      <c r="M57" s="20"/>
      <c r="N57" s="20"/>
      <c r="O57" s="20"/>
      <c r="P57" s="20"/>
      <c r="Q57" s="20"/>
      <c r="R57" s="20">
        <v>300000</v>
      </c>
      <c r="S57" s="20"/>
      <c r="T57" s="20"/>
      <c r="U57" s="20"/>
      <c r="V57" s="20"/>
      <c r="W57" s="20">
        <v>300000</v>
      </c>
    </row>
    <row r="58" ht="21.75" customHeight="1" spans="1:23">
      <c r="A58" s="19" t="s">
        <v>278</v>
      </c>
      <c r="B58" s="19" t="s">
        <v>308</v>
      </c>
      <c r="C58" s="19" t="s">
        <v>307</v>
      </c>
      <c r="D58" s="19" t="s">
        <v>44</v>
      </c>
      <c r="E58" s="19" t="s">
        <v>65</v>
      </c>
      <c r="F58" s="19" t="s">
        <v>64</v>
      </c>
      <c r="G58" s="19" t="s">
        <v>217</v>
      </c>
      <c r="H58" s="19" t="s">
        <v>218</v>
      </c>
      <c r="I58" s="20">
        <v>300000</v>
      </c>
      <c r="J58" s="20"/>
      <c r="K58" s="20"/>
      <c r="L58" s="20"/>
      <c r="M58" s="20"/>
      <c r="N58" s="20"/>
      <c r="O58" s="20"/>
      <c r="P58" s="20"/>
      <c r="Q58" s="20"/>
      <c r="R58" s="20">
        <v>300000</v>
      </c>
      <c r="S58" s="20"/>
      <c r="T58" s="20"/>
      <c r="U58" s="20"/>
      <c r="V58" s="20"/>
      <c r="W58" s="20">
        <v>300000</v>
      </c>
    </row>
    <row r="59" ht="21.75" customHeight="1" spans="1:23">
      <c r="A59" s="19"/>
      <c r="B59" s="19"/>
      <c r="C59" s="19" t="s">
        <v>309</v>
      </c>
      <c r="D59" s="19"/>
      <c r="E59" s="19"/>
      <c r="F59" s="19"/>
      <c r="G59" s="19"/>
      <c r="H59" s="19"/>
      <c r="I59" s="20">
        <v>500000</v>
      </c>
      <c r="J59" s="20"/>
      <c r="K59" s="20"/>
      <c r="L59" s="20"/>
      <c r="M59" s="20"/>
      <c r="N59" s="20"/>
      <c r="O59" s="20"/>
      <c r="P59" s="20"/>
      <c r="Q59" s="20"/>
      <c r="R59" s="20">
        <v>500000</v>
      </c>
      <c r="S59" s="20"/>
      <c r="T59" s="20"/>
      <c r="U59" s="20"/>
      <c r="V59" s="20"/>
      <c r="W59" s="20">
        <v>500000</v>
      </c>
    </row>
    <row r="60" ht="21.75" customHeight="1" spans="1:23">
      <c r="A60" s="19" t="s">
        <v>278</v>
      </c>
      <c r="B60" s="19" t="s">
        <v>310</v>
      </c>
      <c r="C60" s="19" t="s">
        <v>309</v>
      </c>
      <c r="D60" s="19" t="s">
        <v>44</v>
      </c>
      <c r="E60" s="19" t="s">
        <v>65</v>
      </c>
      <c r="F60" s="19" t="s">
        <v>64</v>
      </c>
      <c r="G60" s="19" t="s">
        <v>217</v>
      </c>
      <c r="H60" s="19" t="s">
        <v>218</v>
      </c>
      <c r="I60" s="20">
        <v>500000</v>
      </c>
      <c r="J60" s="20"/>
      <c r="K60" s="20"/>
      <c r="L60" s="20"/>
      <c r="M60" s="20"/>
      <c r="N60" s="20"/>
      <c r="O60" s="20"/>
      <c r="P60" s="20"/>
      <c r="Q60" s="20"/>
      <c r="R60" s="20">
        <v>500000</v>
      </c>
      <c r="S60" s="20"/>
      <c r="T60" s="20"/>
      <c r="U60" s="20"/>
      <c r="V60" s="20"/>
      <c r="W60" s="20">
        <v>500000</v>
      </c>
    </row>
    <row r="61" ht="21.75" customHeight="1" spans="1:23">
      <c r="A61" s="19"/>
      <c r="B61" s="19"/>
      <c r="C61" s="19" t="s">
        <v>311</v>
      </c>
      <c r="D61" s="19"/>
      <c r="E61" s="19"/>
      <c r="F61" s="19"/>
      <c r="G61" s="19"/>
      <c r="H61" s="19"/>
      <c r="I61" s="20">
        <v>1300000</v>
      </c>
      <c r="J61" s="20"/>
      <c r="K61" s="20"/>
      <c r="L61" s="20"/>
      <c r="M61" s="20"/>
      <c r="N61" s="20"/>
      <c r="O61" s="20"/>
      <c r="P61" s="20"/>
      <c r="Q61" s="20"/>
      <c r="R61" s="20">
        <v>1300000</v>
      </c>
      <c r="S61" s="20"/>
      <c r="T61" s="20"/>
      <c r="U61" s="20"/>
      <c r="V61" s="20"/>
      <c r="W61" s="20">
        <v>1300000</v>
      </c>
    </row>
    <row r="62" ht="21.75" customHeight="1" spans="1:23">
      <c r="A62" s="19" t="s">
        <v>278</v>
      </c>
      <c r="B62" s="19" t="s">
        <v>312</v>
      </c>
      <c r="C62" s="19" t="s">
        <v>311</v>
      </c>
      <c r="D62" s="19" t="s">
        <v>44</v>
      </c>
      <c r="E62" s="19" t="s">
        <v>65</v>
      </c>
      <c r="F62" s="19" t="s">
        <v>64</v>
      </c>
      <c r="G62" s="19" t="s">
        <v>217</v>
      </c>
      <c r="H62" s="19" t="s">
        <v>218</v>
      </c>
      <c r="I62" s="20">
        <v>1300000</v>
      </c>
      <c r="J62" s="20"/>
      <c r="K62" s="20"/>
      <c r="L62" s="20"/>
      <c r="M62" s="20"/>
      <c r="N62" s="20"/>
      <c r="O62" s="20"/>
      <c r="P62" s="20"/>
      <c r="Q62" s="20"/>
      <c r="R62" s="20">
        <v>1300000</v>
      </c>
      <c r="S62" s="20"/>
      <c r="T62" s="20"/>
      <c r="U62" s="20"/>
      <c r="V62" s="20"/>
      <c r="W62" s="20">
        <v>1300000</v>
      </c>
    </row>
    <row r="63" ht="21.75" customHeight="1" spans="1:23">
      <c r="A63" s="19"/>
      <c r="B63" s="19"/>
      <c r="C63" s="19" t="s">
        <v>313</v>
      </c>
      <c r="D63" s="19"/>
      <c r="E63" s="19"/>
      <c r="F63" s="19"/>
      <c r="G63" s="19"/>
      <c r="H63" s="19"/>
      <c r="I63" s="20">
        <v>1500000</v>
      </c>
      <c r="J63" s="20"/>
      <c r="K63" s="20"/>
      <c r="L63" s="20"/>
      <c r="M63" s="20"/>
      <c r="N63" s="20"/>
      <c r="O63" s="20"/>
      <c r="P63" s="20"/>
      <c r="Q63" s="20"/>
      <c r="R63" s="20">
        <v>1500000</v>
      </c>
      <c r="S63" s="20"/>
      <c r="T63" s="20"/>
      <c r="U63" s="20"/>
      <c r="V63" s="20"/>
      <c r="W63" s="20">
        <v>1500000</v>
      </c>
    </row>
    <row r="64" ht="21.75" customHeight="1" spans="1:23">
      <c r="A64" s="19" t="s">
        <v>278</v>
      </c>
      <c r="B64" s="19" t="s">
        <v>314</v>
      </c>
      <c r="C64" s="19" t="s">
        <v>313</v>
      </c>
      <c r="D64" s="19" t="s">
        <v>44</v>
      </c>
      <c r="E64" s="19" t="s">
        <v>65</v>
      </c>
      <c r="F64" s="19" t="s">
        <v>64</v>
      </c>
      <c r="G64" s="19" t="s">
        <v>295</v>
      </c>
      <c r="H64" s="19" t="s">
        <v>296</v>
      </c>
      <c r="I64" s="20">
        <v>1500000</v>
      </c>
      <c r="J64" s="20"/>
      <c r="K64" s="20"/>
      <c r="L64" s="20"/>
      <c r="M64" s="20"/>
      <c r="N64" s="20"/>
      <c r="O64" s="20"/>
      <c r="P64" s="20"/>
      <c r="Q64" s="20"/>
      <c r="R64" s="20">
        <v>1500000</v>
      </c>
      <c r="S64" s="20"/>
      <c r="T64" s="20"/>
      <c r="U64" s="20"/>
      <c r="V64" s="20"/>
      <c r="W64" s="20">
        <v>1500000</v>
      </c>
    </row>
    <row r="65" ht="21.75" customHeight="1" spans="1:23">
      <c r="A65" s="19"/>
      <c r="B65" s="19"/>
      <c r="C65" s="19" t="s">
        <v>315</v>
      </c>
      <c r="D65" s="19"/>
      <c r="E65" s="19"/>
      <c r="F65" s="19"/>
      <c r="G65" s="19"/>
      <c r="H65" s="19"/>
      <c r="I65" s="20">
        <v>250000</v>
      </c>
      <c r="J65" s="20"/>
      <c r="K65" s="20"/>
      <c r="L65" s="20"/>
      <c r="M65" s="20"/>
      <c r="N65" s="20"/>
      <c r="O65" s="20"/>
      <c r="P65" s="20"/>
      <c r="Q65" s="20"/>
      <c r="R65" s="20">
        <v>250000</v>
      </c>
      <c r="S65" s="20"/>
      <c r="T65" s="20"/>
      <c r="U65" s="20"/>
      <c r="V65" s="20"/>
      <c r="W65" s="20">
        <v>250000</v>
      </c>
    </row>
    <row r="66" ht="21.75" customHeight="1" spans="1:23">
      <c r="A66" s="19" t="s">
        <v>285</v>
      </c>
      <c r="B66" s="19" t="s">
        <v>316</v>
      </c>
      <c r="C66" s="19" t="s">
        <v>315</v>
      </c>
      <c r="D66" s="19" t="s">
        <v>44</v>
      </c>
      <c r="E66" s="19" t="s">
        <v>65</v>
      </c>
      <c r="F66" s="19" t="s">
        <v>64</v>
      </c>
      <c r="G66" s="19" t="s">
        <v>181</v>
      </c>
      <c r="H66" s="19" t="s">
        <v>182</v>
      </c>
      <c r="I66" s="20">
        <v>15000</v>
      </c>
      <c r="J66" s="20"/>
      <c r="K66" s="20"/>
      <c r="L66" s="20"/>
      <c r="M66" s="20"/>
      <c r="N66" s="20"/>
      <c r="O66" s="20"/>
      <c r="P66" s="20"/>
      <c r="Q66" s="20"/>
      <c r="R66" s="20">
        <v>15000</v>
      </c>
      <c r="S66" s="20"/>
      <c r="T66" s="20"/>
      <c r="U66" s="20"/>
      <c r="V66" s="20"/>
      <c r="W66" s="20">
        <v>15000</v>
      </c>
    </row>
    <row r="67" ht="21.75" customHeight="1" spans="1:23">
      <c r="A67" s="19" t="s">
        <v>285</v>
      </c>
      <c r="B67" s="19" t="s">
        <v>316</v>
      </c>
      <c r="C67" s="19" t="s">
        <v>315</v>
      </c>
      <c r="D67" s="19" t="s">
        <v>44</v>
      </c>
      <c r="E67" s="19" t="s">
        <v>65</v>
      </c>
      <c r="F67" s="19" t="s">
        <v>64</v>
      </c>
      <c r="G67" s="19" t="s">
        <v>191</v>
      </c>
      <c r="H67" s="19" t="s">
        <v>192</v>
      </c>
      <c r="I67" s="20">
        <v>25000</v>
      </c>
      <c r="J67" s="20"/>
      <c r="K67" s="20"/>
      <c r="L67" s="20"/>
      <c r="M67" s="20"/>
      <c r="N67" s="20"/>
      <c r="O67" s="20"/>
      <c r="P67" s="20"/>
      <c r="Q67" s="20"/>
      <c r="R67" s="20">
        <v>25000</v>
      </c>
      <c r="S67" s="20"/>
      <c r="T67" s="20"/>
      <c r="U67" s="20"/>
      <c r="V67" s="20"/>
      <c r="W67" s="20">
        <v>25000</v>
      </c>
    </row>
    <row r="68" ht="21.75" customHeight="1" spans="1:23">
      <c r="A68" s="19" t="s">
        <v>285</v>
      </c>
      <c r="B68" s="19" t="s">
        <v>316</v>
      </c>
      <c r="C68" s="19" t="s">
        <v>315</v>
      </c>
      <c r="D68" s="19" t="s">
        <v>44</v>
      </c>
      <c r="E68" s="19" t="s">
        <v>65</v>
      </c>
      <c r="F68" s="19" t="s">
        <v>64</v>
      </c>
      <c r="G68" s="19" t="s">
        <v>195</v>
      </c>
      <c r="H68" s="19" t="s">
        <v>196</v>
      </c>
      <c r="I68" s="20">
        <v>4000</v>
      </c>
      <c r="J68" s="20"/>
      <c r="K68" s="20"/>
      <c r="L68" s="20"/>
      <c r="M68" s="20"/>
      <c r="N68" s="20"/>
      <c r="O68" s="20"/>
      <c r="P68" s="20"/>
      <c r="Q68" s="20"/>
      <c r="R68" s="20">
        <v>4000</v>
      </c>
      <c r="S68" s="20"/>
      <c r="T68" s="20"/>
      <c r="U68" s="20"/>
      <c r="V68" s="20"/>
      <c r="W68" s="20">
        <v>4000</v>
      </c>
    </row>
    <row r="69" ht="21.75" customHeight="1" spans="1:23">
      <c r="A69" s="19" t="s">
        <v>285</v>
      </c>
      <c r="B69" s="19" t="s">
        <v>316</v>
      </c>
      <c r="C69" s="19" t="s">
        <v>315</v>
      </c>
      <c r="D69" s="19" t="s">
        <v>44</v>
      </c>
      <c r="E69" s="19" t="s">
        <v>65</v>
      </c>
      <c r="F69" s="19" t="s">
        <v>64</v>
      </c>
      <c r="G69" s="19" t="s">
        <v>201</v>
      </c>
      <c r="H69" s="19" t="s">
        <v>202</v>
      </c>
      <c r="I69" s="20">
        <v>20000</v>
      </c>
      <c r="J69" s="20"/>
      <c r="K69" s="20"/>
      <c r="L69" s="20"/>
      <c r="M69" s="20"/>
      <c r="N69" s="20"/>
      <c r="O69" s="20"/>
      <c r="P69" s="20"/>
      <c r="Q69" s="20"/>
      <c r="R69" s="20">
        <v>20000</v>
      </c>
      <c r="S69" s="20"/>
      <c r="T69" s="20"/>
      <c r="U69" s="20"/>
      <c r="V69" s="20"/>
      <c r="W69" s="20">
        <v>20000</v>
      </c>
    </row>
    <row r="70" ht="21.75" customHeight="1" spans="1:23">
      <c r="A70" s="19" t="s">
        <v>285</v>
      </c>
      <c r="B70" s="19" t="s">
        <v>316</v>
      </c>
      <c r="C70" s="19" t="s">
        <v>315</v>
      </c>
      <c r="D70" s="19" t="s">
        <v>44</v>
      </c>
      <c r="E70" s="19" t="s">
        <v>65</v>
      </c>
      <c r="F70" s="19" t="s">
        <v>64</v>
      </c>
      <c r="G70" s="19" t="s">
        <v>203</v>
      </c>
      <c r="H70" s="19" t="s">
        <v>204</v>
      </c>
      <c r="I70" s="20">
        <v>33000</v>
      </c>
      <c r="J70" s="20"/>
      <c r="K70" s="20"/>
      <c r="L70" s="20"/>
      <c r="M70" s="20"/>
      <c r="N70" s="20"/>
      <c r="O70" s="20"/>
      <c r="P70" s="20"/>
      <c r="Q70" s="20"/>
      <c r="R70" s="20">
        <v>33000</v>
      </c>
      <c r="S70" s="20"/>
      <c r="T70" s="20"/>
      <c r="U70" s="20"/>
      <c r="V70" s="20"/>
      <c r="W70" s="20">
        <v>33000</v>
      </c>
    </row>
    <row r="71" ht="21.75" customHeight="1" spans="1:23">
      <c r="A71" s="19" t="s">
        <v>285</v>
      </c>
      <c r="B71" s="19" t="s">
        <v>316</v>
      </c>
      <c r="C71" s="19" t="s">
        <v>315</v>
      </c>
      <c r="D71" s="19" t="s">
        <v>44</v>
      </c>
      <c r="E71" s="19" t="s">
        <v>65</v>
      </c>
      <c r="F71" s="19" t="s">
        <v>64</v>
      </c>
      <c r="G71" s="19" t="s">
        <v>205</v>
      </c>
      <c r="H71" s="19" t="s">
        <v>206</v>
      </c>
      <c r="I71" s="20">
        <v>10000</v>
      </c>
      <c r="J71" s="20"/>
      <c r="K71" s="20"/>
      <c r="L71" s="20"/>
      <c r="M71" s="20"/>
      <c r="N71" s="20"/>
      <c r="O71" s="20"/>
      <c r="P71" s="20"/>
      <c r="Q71" s="20"/>
      <c r="R71" s="20">
        <v>10000</v>
      </c>
      <c r="S71" s="20"/>
      <c r="T71" s="20"/>
      <c r="U71" s="20"/>
      <c r="V71" s="20"/>
      <c r="W71" s="20">
        <v>10000</v>
      </c>
    </row>
    <row r="72" ht="21.75" customHeight="1" spans="1:23">
      <c r="A72" s="19" t="s">
        <v>285</v>
      </c>
      <c r="B72" s="19" t="s">
        <v>316</v>
      </c>
      <c r="C72" s="19" t="s">
        <v>315</v>
      </c>
      <c r="D72" s="19" t="s">
        <v>44</v>
      </c>
      <c r="E72" s="19" t="s">
        <v>65</v>
      </c>
      <c r="F72" s="19" t="s">
        <v>64</v>
      </c>
      <c r="G72" s="19" t="s">
        <v>207</v>
      </c>
      <c r="H72" s="19" t="s">
        <v>208</v>
      </c>
      <c r="I72" s="20">
        <v>3000</v>
      </c>
      <c r="J72" s="20"/>
      <c r="K72" s="20"/>
      <c r="L72" s="20"/>
      <c r="M72" s="20"/>
      <c r="N72" s="20"/>
      <c r="O72" s="20"/>
      <c r="P72" s="20"/>
      <c r="Q72" s="20"/>
      <c r="R72" s="20">
        <v>3000</v>
      </c>
      <c r="S72" s="20"/>
      <c r="T72" s="20"/>
      <c r="U72" s="20"/>
      <c r="V72" s="20"/>
      <c r="W72" s="20">
        <v>3000</v>
      </c>
    </row>
    <row r="73" ht="21.75" customHeight="1" spans="1:23">
      <c r="A73" s="19" t="s">
        <v>285</v>
      </c>
      <c r="B73" s="19" t="s">
        <v>316</v>
      </c>
      <c r="C73" s="19" t="s">
        <v>315</v>
      </c>
      <c r="D73" s="19" t="s">
        <v>44</v>
      </c>
      <c r="E73" s="19" t="s">
        <v>65</v>
      </c>
      <c r="F73" s="19" t="s">
        <v>64</v>
      </c>
      <c r="G73" s="19" t="s">
        <v>211</v>
      </c>
      <c r="H73" s="19" t="s">
        <v>212</v>
      </c>
      <c r="I73" s="20">
        <v>140000</v>
      </c>
      <c r="J73" s="20"/>
      <c r="K73" s="20"/>
      <c r="L73" s="20"/>
      <c r="M73" s="20"/>
      <c r="N73" s="20"/>
      <c r="O73" s="20"/>
      <c r="P73" s="20"/>
      <c r="Q73" s="20"/>
      <c r="R73" s="20">
        <v>140000</v>
      </c>
      <c r="S73" s="20"/>
      <c r="T73" s="20"/>
      <c r="U73" s="20"/>
      <c r="V73" s="20"/>
      <c r="W73" s="20">
        <v>140000</v>
      </c>
    </row>
    <row r="74" ht="21.75" customHeight="1" spans="1:23">
      <c r="A74" s="19"/>
      <c r="B74" s="19"/>
      <c r="C74" s="19" t="s">
        <v>317</v>
      </c>
      <c r="D74" s="19"/>
      <c r="E74" s="19"/>
      <c r="F74" s="19"/>
      <c r="G74" s="19"/>
      <c r="H74" s="19"/>
      <c r="I74" s="20">
        <v>200000</v>
      </c>
      <c r="J74" s="20"/>
      <c r="K74" s="20"/>
      <c r="L74" s="20"/>
      <c r="M74" s="20"/>
      <c r="N74" s="20"/>
      <c r="O74" s="20"/>
      <c r="P74" s="20"/>
      <c r="Q74" s="20"/>
      <c r="R74" s="20">
        <v>200000</v>
      </c>
      <c r="S74" s="20"/>
      <c r="T74" s="20"/>
      <c r="U74" s="20"/>
      <c r="V74" s="20"/>
      <c r="W74" s="20">
        <v>200000</v>
      </c>
    </row>
    <row r="75" ht="21.75" customHeight="1" spans="1:23">
      <c r="A75" s="19" t="s">
        <v>278</v>
      </c>
      <c r="B75" s="19" t="s">
        <v>318</v>
      </c>
      <c r="C75" s="19" t="s">
        <v>317</v>
      </c>
      <c r="D75" s="19" t="s">
        <v>44</v>
      </c>
      <c r="E75" s="19" t="s">
        <v>65</v>
      </c>
      <c r="F75" s="19" t="s">
        <v>64</v>
      </c>
      <c r="G75" s="19" t="s">
        <v>193</v>
      </c>
      <c r="H75" s="19" t="s">
        <v>194</v>
      </c>
      <c r="I75" s="20">
        <v>42892.1</v>
      </c>
      <c r="J75" s="20"/>
      <c r="K75" s="20"/>
      <c r="L75" s="20"/>
      <c r="M75" s="20"/>
      <c r="N75" s="20"/>
      <c r="O75" s="20"/>
      <c r="P75" s="20"/>
      <c r="Q75" s="20"/>
      <c r="R75" s="20">
        <v>42892.1</v>
      </c>
      <c r="S75" s="20"/>
      <c r="T75" s="20"/>
      <c r="U75" s="20"/>
      <c r="V75" s="20"/>
      <c r="W75" s="20">
        <v>42892.1</v>
      </c>
    </row>
    <row r="76" ht="21.75" customHeight="1" spans="1:23">
      <c r="A76" s="19" t="s">
        <v>278</v>
      </c>
      <c r="B76" s="19" t="s">
        <v>318</v>
      </c>
      <c r="C76" s="19" t="s">
        <v>317</v>
      </c>
      <c r="D76" s="19" t="s">
        <v>44</v>
      </c>
      <c r="E76" s="19" t="s">
        <v>65</v>
      </c>
      <c r="F76" s="19" t="s">
        <v>64</v>
      </c>
      <c r="G76" s="19" t="s">
        <v>201</v>
      </c>
      <c r="H76" s="19" t="s">
        <v>202</v>
      </c>
      <c r="I76" s="20">
        <v>42107.9</v>
      </c>
      <c r="J76" s="20"/>
      <c r="K76" s="20"/>
      <c r="L76" s="20"/>
      <c r="M76" s="20"/>
      <c r="N76" s="20"/>
      <c r="O76" s="20"/>
      <c r="P76" s="20"/>
      <c r="Q76" s="20"/>
      <c r="R76" s="20">
        <v>42107.9</v>
      </c>
      <c r="S76" s="20"/>
      <c r="T76" s="20"/>
      <c r="U76" s="20"/>
      <c r="V76" s="20"/>
      <c r="W76" s="20">
        <v>42107.9</v>
      </c>
    </row>
    <row r="77" ht="21.75" customHeight="1" spans="1:23">
      <c r="A77" s="19" t="s">
        <v>278</v>
      </c>
      <c r="B77" s="19" t="s">
        <v>318</v>
      </c>
      <c r="C77" s="19" t="s">
        <v>317</v>
      </c>
      <c r="D77" s="19" t="s">
        <v>44</v>
      </c>
      <c r="E77" s="19" t="s">
        <v>65</v>
      </c>
      <c r="F77" s="19" t="s">
        <v>64</v>
      </c>
      <c r="G77" s="19" t="s">
        <v>211</v>
      </c>
      <c r="H77" s="19" t="s">
        <v>212</v>
      </c>
      <c r="I77" s="20">
        <v>40000</v>
      </c>
      <c r="J77" s="20"/>
      <c r="K77" s="20"/>
      <c r="L77" s="20"/>
      <c r="M77" s="20"/>
      <c r="N77" s="20"/>
      <c r="O77" s="20"/>
      <c r="P77" s="20"/>
      <c r="Q77" s="20"/>
      <c r="R77" s="20">
        <v>40000</v>
      </c>
      <c r="S77" s="20"/>
      <c r="T77" s="20"/>
      <c r="U77" s="20"/>
      <c r="V77" s="20"/>
      <c r="W77" s="20">
        <v>40000</v>
      </c>
    </row>
    <row r="78" ht="21.75" customHeight="1" spans="1:23">
      <c r="A78" s="19" t="s">
        <v>278</v>
      </c>
      <c r="B78" s="19" t="s">
        <v>318</v>
      </c>
      <c r="C78" s="19" t="s">
        <v>317</v>
      </c>
      <c r="D78" s="19" t="s">
        <v>44</v>
      </c>
      <c r="E78" s="19" t="s">
        <v>65</v>
      </c>
      <c r="F78" s="19" t="s">
        <v>64</v>
      </c>
      <c r="G78" s="19" t="s">
        <v>158</v>
      </c>
      <c r="H78" s="19" t="s">
        <v>159</v>
      </c>
      <c r="I78" s="20">
        <v>75000</v>
      </c>
      <c r="J78" s="20"/>
      <c r="K78" s="20"/>
      <c r="L78" s="20"/>
      <c r="M78" s="20"/>
      <c r="N78" s="20"/>
      <c r="O78" s="20"/>
      <c r="P78" s="20"/>
      <c r="Q78" s="20"/>
      <c r="R78" s="20">
        <v>75000</v>
      </c>
      <c r="S78" s="20"/>
      <c r="T78" s="20"/>
      <c r="U78" s="20"/>
      <c r="V78" s="20"/>
      <c r="W78" s="20">
        <v>75000</v>
      </c>
    </row>
    <row r="79" ht="21.75" customHeight="1" spans="1:23">
      <c r="A79" s="19"/>
      <c r="B79" s="19"/>
      <c r="C79" s="19" t="s">
        <v>319</v>
      </c>
      <c r="D79" s="19"/>
      <c r="E79" s="19"/>
      <c r="F79" s="19"/>
      <c r="G79" s="19"/>
      <c r="H79" s="19"/>
      <c r="I79" s="20">
        <v>514288</v>
      </c>
      <c r="J79" s="20"/>
      <c r="K79" s="20"/>
      <c r="L79" s="20"/>
      <c r="M79" s="20"/>
      <c r="N79" s="20"/>
      <c r="O79" s="20"/>
      <c r="P79" s="20"/>
      <c r="Q79" s="20"/>
      <c r="R79" s="20">
        <v>514288</v>
      </c>
      <c r="S79" s="20"/>
      <c r="T79" s="20"/>
      <c r="U79" s="20"/>
      <c r="V79" s="20"/>
      <c r="W79" s="20">
        <v>514288</v>
      </c>
    </row>
    <row r="80" ht="21.75" customHeight="1" spans="1:23">
      <c r="A80" s="19" t="s">
        <v>278</v>
      </c>
      <c r="B80" s="19" t="s">
        <v>320</v>
      </c>
      <c r="C80" s="19" t="s">
        <v>319</v>
      </c>
      <c r="D80" s="19" t="s">
        <v>44</v>
      </c>
      <c r="E80" s="19" t="s">
        <v>65</v>
      </c>
      <c r="F80" s="19" t="s">
        <v>64</v>
      </c>
      <c r="G80" s="19" t="s">
        <v>193</v>
      </c>
      <c r="H80" s="19" t="s">
        <v>194</v>
      </c>
      <c r="I80" s="20">
        <v>30000</v>
      </c>
      <c r="J80" s="20"/>
      <c r="K80" s="20"/>
      <c r="L80" s="20"/>
      <c r="M80" s="20"/>
      <c r="N80" s="20"/>
      <c r="O80" s="20"/>
      <c r="P80" s="20"/>
      <c r="Q80" s="20"/>
      <c r="R80" s="20">
        <v>30000</v>
      </c>
      <c r="S80" s="20"/>
      <c r="T80" s="20"/>
      <c r="U80" s="20"/>
      <c r="V80" s="20"/>
      <c r="W80" s="20">
        <v>30000</v>
      </c>
    </row>
    <row r="81" ht="21.75" customHeight="1" spans="1:23">
      <c r="A81" s="19" t="s">
        <v>278</v>
      </c>
      <c r="B81" s="19" t="s">
        <v>320</v>
      </c>
      <c r="C81" s="19" t="s">
        <v>319</v>
      </c>
      <c r="D81" s="19" t="s">
        <v>44</v>
      </c>
      <c r="E81" s="19" t="s">
        <v>65</v>
      </c>
      <c r="F81" s="19" t="s">
        <v>64</v>
      </c>
      <c r="G81" s="19" t="s">
        <v>201</v>
      </c>
      <c r="H81" s="19" t="s">
        <v>202</v>
      </c>
      <c r="I81" s="20">
        <v>6000</v>
      </c>
      <c r="J81" s="20"/>
      <c r="K81" s="20"/>
      <c r="L81" s="20"/>
      <c r="M81" s="20"/>
      <c r="N81" s="20"/>
      <c r="O81" s="20"/>
      <c r="P81" s="20"/>
      <c r="Q81" s="20"/>
      <c r="R81" s="20">
        <v>6000</v>
      </c>
      <c r="S81" s="20"/>
      <c r="T81" s="20"/>
      <c r="U81" s="20"/>
      <c r="V81" s="20"/>
      <c r="W81" s="20">
        <v>6000</v>
      </c>
    </row>
    <row r="82" ht="21.75" customHeight="1" spans="1:23">
      <c r="A82" s="19" t="s">
        <v>278</v>
      </c>
      <c r="B82" s="19" t="s">
        <v>320</v>
      </c>
      <c r="C82" s="19" t="s">
        <v>319</v>
      </c>
      <c r="D82" s="19" t="s">
        <v>44</v>
      </c>
      <c r="E82" s="19" t="s">
        <v>65</v>
      </c>
      <c r="F82" s="19" t="s">
        <v>64</v>
      </c>
      <c r="G82" s="19" t="s">
        <v>215</v>
      </c>
      <c r="H82" s="19" t="s">
        <v>216</v>
      </c>
      <c r="I82" s="20">
        <v>471288</v>
      </c>
      <c r="J82" s="20"/>
      <c r="K82" s="20"/>
      <c r="L82" s="20"/>
      <c r="M82" s="20"/>
      <c r="N82" s="20"/>
      <c r="O82" s="20"/>
      <c r="P82" s="20"/>
      <c r="Q82" s="20"/>
      <c r="R82" s="20">
        <v>471288</v>
      </c>
      <c r="S82" s="20"/>
      <c r="T82" s="20"/>
      <c r="U82" s="20"/>
      <c r="V82" s="20"/>
      <c r="W82" s="20">
        <v>471288</v>
      </c>
    </row>
    <row r="83" ht="21.75" customHeight="1" spans="1:23">
      <c r="A83" s="19" t="s">
        <v>278</v>
      </c>
      <c r="B83" s="19" t="s">
        <v>320</v>
      </c>
      <c r="C83" s="19" t="s">
        <v>319</v>
      </c>
      <c r="D83" s="19" t="s">
        <v>44</v>
      </c>
      <c r="E83" s="19" t="s">
        <v>65</v>
      </c>
      <c r="F83" s="19" t="s">
        <v>64</v>
      </c>
      <c r="G83" s="19" t="s">
        <v>217</v>
      </c>
      <c r="H83" s="19" t="s">
        <v>218</v>
      </c>
      <c r="I83" s="20">
        <v>7000</v>
      </c>
      <c r="J83" s="20"/>
      <c r="K83" s="20"/>
      <c r="L83" s="20"/>
      <c r="M83" s="20"/>
      <c r="N83" s="20"/>
      <c r="O83" s="20"/>
      <c r="P83" s="20"/>
      <c r="Q83" s="20"/>
      <c r="R83" s="20">
        <v>7000</v>
      </c>
      <c r="S83" s="20"/>
      <c r="T83" s="20"/>
      <c r="U83" s="20"/>
      <c r="V83" s="20"/>
      <c r="W83" s="20">
        <v>7000</v>
      </c>
    </row>
    <row r="84" ht="21.75" customHeight="1" spans="1:23">
      <c r="A84" s="19"/>
      <c r="B84" s="19"/>
      <c r="C84" s="19" t="s">
        <v>321</v>
      </c>
      <c r="D84" s="19"/>
      <c r="E84" s="19"/>
      <c r="F84" s="19"/>
      <c r="G84" s="19"/>
      <c r="H84" s="19"/>
      <c r="I84" s="20">
        <v>90000</v>
      </c>
      <c r="J84" s="20"/>
      <c r="K84" s="20"/>
      <c r="L84" s="20"/>
      <c r="M84" s="20"/>
      <c r="N84" s="20">
        <v>90000</v>
      </c>
      <c r="O84" s="20"/>
      <c r="P84" s="20"/>
      <c r="Q84" s="20"/>
      <c r="R84" s="20"/>
      <c r="S84" s="20"/>
      <c r="T84" s="20"/>
      <c r="U84" s="20"/>
      <c r="V84" s="20"/>
      <c r="W84" s="20"/>
    </row>
    <row r="85" ht="21.75" customHeight="1" spans="1:23">
      <c r="A85" s="19" t="s">
        <v>322</v>
      </c>
      <c r="B85" s="19" t="s">
        <v>323</v>
      </c>
      <c r="C85" s="19" t="s">
        <v>321</v>
      </c>
      <c r="D85" s="19" t="s">
        <v>44</v>
      </c>
      <c r="E85" s="19" t="s">
        <v>86</v>
      </c>
      <c r="F85" s="19" t="s">
        <v>87</v>
      </c>
      <c r="G85" s="19" t="s">
        <v>205</v>
      </c>
      <c r="H85" s="19" t="s">
        <v>206</v>
      </c>
      <c r="I85" s="20">
        <v>90000</v>
      </c>
      <c r="J85" s="20"/>
      <c r="K85" s="20"/>
      <c r="L85" s="20"/>
      <c r="M85" s="20"/>
      <c r="N85" s="20">
        <v>90000</v>
      </c>
      <c r="O85" s="20"/>
      <c r="P85" s="20"/>
      <c r="Q85" s="20"/>
      <c r="R85" s="20"/>
      <c r="S85" s="20"/>
      <c r="T85" s="20"/>
      <c r="U85" s="20"/>
      <c r="V85" s="20"/>
      <c r="W85" s="20"/>
    </row>
    <row r="86" ht="21.75" customHeight="1" spans="1:23">
      <c r="A86" s="19"/>
      <c r="B86" s="19"/>
      <c r="C86" s="19" t="s">
        <v>321</v>
      </c>
      <c r="D86" s="19"/>
      <c r="E86" s="19"/>
      <c r="F86" s="19"/>
      <c r="G86" s="19"/>
      <c r="H86" s="19"/>
      <c r="I86" s="20">
        <v>6000</v>
      </c>
      <c r="J86" s="20"/>
      <c r="K86" s="20"/>
      <c r="L86" s="20"/>
      <c r="M86" s="20"/>
      <c r="N86" s="20">
        <v>6000</v>
      </c>
      <c r="O86" s="20"/>
      <c r="P86" s="20"/>
      <c r="Q86" s="20"/>
      <c r="R86" s="20"/>
      <c r="S86" s="20"/>
      <c r="T86" s="20"/>
      <c r="U86" s="20"/>
      <c r="V86" s="20"/>
      <c r="W86" s="20"/>
    </row>
    <row r="87" ht="21.75" customHeight="1" spans="1:23">
      <c r="A87" s="19" t="s">
        <v>322</v>
      </c>
      <c r="B87" s="19" t="s">
        <v>324</v>
      </c>
      <c r="C87" s="19" t="s">
        <v>321</v>
      </c>
      <c r="D87" s="19" t="s">
        <v>44</v>
      </c>
      <c r="E87" s="19" t="s">
        <v>86</v>
      </c>
      <c r="F87" s="19" t="s">
        <v>87</v>
      </c>
      <c r="G87" s="19" t="s">
        <v>201</v>
      </c>
      <c r="H87" s="19" t="s">
        <v>202</v>
      </c>
      <c r="I87" s="20">
        <v>6000</v>
      </c>
      <c r="J87" s="20"/>
      <c r="K87" s="20"/>
      <c r="L87" s="20"/>
      <c r="M87" s="20"/>
      <c r="N87" s="20">
        <v>6000</v>
      </c>
      <c r="O87" s="20"/>
      <c r="P87" s="20"/>
      <c r="Q87" s="20"/>
      <c r="R87" s="20"/>
      <c r="S87" s="20"/>
      <c r="T87" s="20"/>
      <c r="U87" s="20"/>
      <c r="V87" s="20"/>
      <c r="W87" s="20"/>
    </row>
    <row r="88" ht="48" customHeight="1" spans="1:23">
      <c r="A88" s="19"/>
      <c r="B88" s="19"/>
      <c r="C88" s="19" t="s">
        <v>325</v>
      </c>
      <c r="D88" s="19"/>
      <c r="E88" s="19"/>
      <c r="F88" s="19"/>
      <c r="G88" s="19"/>
      <c r="H88" s="19"/>
      <c r="I88" s="20">
        <v>70000</v>
      </c>
      <c r="J88" s="20"/>
      <c r="K88" s="20"/>
      <c r="L88" s="20"/>
      <c r="M88" s="20"/>
      <c r="N88" s="20">
        <v>70000</v>
      </c>
      <c r="O88" s="20"/>
      <c r="P88" s="20"/>
      <c r="Q88" s="20"/>
      <c r="R88" s="20"/>
      <c r="S88" s="20"/>
      <c r="T88" s="20"/>
      <c r="U88" s="20"/>
      <c r="V88" s="20"/>
      <c r="W88" s="20"/>
    </row>
    <row r="89" ht="48" customHeight="1" spans="1:23">
      <c r="A89" s="19" t="s">
        <v>285</v>
      </c>
      <c r="B89" s="19" t="s">
        <v>326</v>
      </c>
      <c r="C89" s="19" t="s">
        <v>325</v>
      </c>
      <c r="D89" s="19" t="s">
        <v>44</v>
      </c>
      <c r="E89" s="19" t="s">
        <v>70</v>
      </c>
      <c r="F89" s="19" t="s">
        <v>71</v>
      </c>
      <c r="G89" s="19" t="s">
        <v>201</v>
      </c>
      <c r="H89" s="19" t="s">
        <v>202</v>
      </c>
      <c r="I89" s="20">
        <v>70000</v>
      </c>
      <c r="J89" s="20"/>
      <c r="K89" s="20"/>
      <c r="L89" s="20"/>
      <c r="M89" s="20"/>
      <c r="N89" s="20">
        <v>70000</v>
      </c>
      <c r="O89" s="20"/>
      <c r="P89" s="20"/>
      <c r="Q89" s="20"/>
      <c r="R89" s="20"/>
      <c r="S89" s="20"/>
      <c r="T89" s="20"/>
      <c r="U89" s="20"/>
      <c r="V89" s="20"/>
      <c r="W89" s="20"/>
    </row>
    <row r="90" ht="48" customHeight="1" spans="1:23">
      <c r="A90" s="19"/>
      <c r="B90" s="19"/>
      <c r="C90" s="19" t="s">
        <v>325</v>
      </c>
      <c r="D90" s="19"/>
      <c r="E90" s="19"/>
      <c r="F90" s="19"/>
      <c r="G90" s="19"/>
      <c r="H90" s="19"/>
      <c r="I90" s="20">
        <v>10000</v>
      </c>
      <c r="J90" s="20"/>
      <c r="K90" s="20"/>
      <c r="L90" s="20"/>
      <c r="M90" s="20"/>
      <c r="N90" s="20">
        <v>10000</v>
      </c>
      <c r="O90" s="20"/>
      <c r="P90" s="20"/>
      <c r="Q90" s="20"/>
      <c r="R90" s="20"/>
      <c r="S90" s="20"/>
      <c r="T90" s="20"/>
      <c r="U90" s="20"/>
      <c r="V90" s="20"/>
      <c r="W90" s="20"/>
    </row>
    <row r="91" ht="48" customHeight="1" spans="1:23">
      <c r="A91" s="19" t="s">
        <v>285</v>
      </c>
      <c r="B91" s="19" t="s">
        <v>327</v>
      </c>
      <c r="C91" s="19" t="s">
        <v>325</v>
      </c>
      <c r="D91" s="19" t="s">
        <v>44</v>
      </c>
      <c r="E91" s="19" t="s">
        <v>70</v>
      </c>
      <c r="F91" s="19" t="s">
        <v>71</v>
      </c>
      <c r="G91" s="19" t="s">
        <v>205</v>
      </c>
      <c r="H91" s="19" t="s">
        <v>206</v>
      </c>
      <c r="I91" s="20">
        <v>10000</v>
      </c>
      <c r="J91" s="20"/>
      <c r="K91" s="20"/>
      <c r="L91" s="20"/>
      <c r="M91" s="20"/>
      <c r="N91" s="20">
        <v>10000</v>
      </c>
      <c r="O91" s="20"/>
      <c r="P91" s="20"/>
      <c r="Q91" s="20"/>
      <c r="R91" s="20"/>
      <c r="S91" s="20"/>
      <c r="T91" s="20"/>
      <c r="U91" s="20"/>
      <c r="V91" s="20"/>
      <c r="W91" s="20"/>
    </row>
    <row r="92" ht="18.75" customHeight="1" spans="1:23">
      <c r="A92" s="22" t="s">
        <v>102</v>
      </c>
      <c r="B92" s="23"/>
      <c r="C92" s="23"/>
      <c r="D92" s="23"/>
      <c r="E92" s="23"/>
      <c r="F92" s="23"/>
      <c r="G92" s="23"/>
      <c r="H92" s="24"/>
      <c r="I92" s="20">
        <v>20440089.05</v>
      </c>
      <c r="J92" s="20"/>
      <c r="K92" s="20"/>
      <c r="L92" s="20"/>
      <c r="M92" s="20"/>
      <c r="N92" s="20">
        <v>176000</v>
      </c>
      <c r="O92" s="20"/>
      <c r="P92" s="20"/>
      <c r="Q92" s="20"/>
      <c r="R92" s="20">
        <v>20264089.05</v>
      </c>
      <c r="S92" s="20"/>
      <c r="T92" s="20"/>
      <c r="U92" s="20"/>
      <c r="V92" s="20"/>
      <c r="W92" s="20">
        <v>20264089.05</v>
      </c>
    </row>
  </sheetData>
  <mergeCells count="28">
    <mergeCell ref="A2:W2"/>
    <mergeCell ref="A3:H3"/>
    <mergeCell ref="J4:M4"/>
    <mergeCell ref="N4:P4"/>
    <mergeCell ref="R4:W4"/>
    <mergeCell ref="A92:H9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2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5"/>
  <sheetViews>
    <sheetView showZeros="0" topLeftCell="A132" workbookViewId="0">
      <selection activeCell="C57" sqref="$A57:$XFD57"/>
    </sheetView>
  </sheetViews>
  <sheetFormatPr defaultColWidth="10.6555555555556" defaultRowHeight="12" customHeight="1"/>
  <cols>
    <col min="1" max="1" width="40" customWidth="1"/>
    <col min="2" max="2" width="42.9777777777778" customWidth="1"/>
    <col min="3" max="4" width="19.3222222222222" customWidth="1"/>
    <col min="5" max="5" width="22.3222222222222" customWidth="1"/>
    <col min="6" max="6" width="12.3222222222222" customWidth="1"/>
    <col min="7" max="7" width="22.9777777777778" customWidth="1"/>
    <col min="8" max="9" width="12.3222222222222" customWidth="1"/>
    <col min="10" max="10" width="31.6666666666667" customWidth="1"/>
  </cols>
  <sheetData>
    <row r="1" ht="15" customHeight="1" spans="10:10">
      <c r="J1" s="119" t="s">
        <v>328</v>
      </c>
    </row>
    <row r="2" ht="33" customHeight="1" spans="1:10">
      <c r="A2" s="4" t="str">
        <f>"2025"&amp;"年部门项目支出绩效目标表"</f>
        <v>2025年部门项目支出绩效目标表</v>
      </c>
      <c r="B2" s="4"/>
      <c r="C2" s="4"/>
      <c r="D2" s="4"/>
      <c r="E2" s="4"/>
      <c r="F2" s="4"/>
      <c r="G2" s="4"/>
      <c r="H2" s="4"/>
      <c r="I2" s="4"/>
      <c r="J2" s="4"/>
    </row>
    <row r="3" ht="17.25" customHeight="1" spans="1:10">
      <c r="A3" s="5" t="str">
        <f>"单位名称："&amp;"滇西应用技术大学傣医药学院"</f>
        <v>单位名称：滇西应用技术大学傣医药学院</v>
      </c>
      <c r="B3" s="118"/>
      <c r="C3" s="33"/>
      <c r="D3" s="33"/>
      <c r="E3" s="33"/>
      <c r="F3" s="33"/>
      <c r="G3" s="33"/>
      <c r="H3" s="33"/>
      <c r="I3" s="33"/>
      <c r="J3" s="33"/>
    </row>
    <row r="4" ht="44.25" customHeight="1" spans="1:10">
      <c r="A4" s="38" t="s">
        <v>329</v>
      </c>
      <c r="B4" s="38" t="s">
        <v>330</v>
      </c>
      <c r="C4" s="38" t="s">
        <v>331</v>
      </c>
      <c r="D4" s="38" t="s">
        <v>332</v>
      </c>
      <c r="E4" s="38" t="s">
        <v>333</v>
      </c>
      <c r="F4" s="18" t="s">
        <v>334</v>
      </c>
      <c r="G4" s="38" t="s">
        <v>335</v>
      </c>
      <c r="H4" s="18" t="s">
        <v>336</v>
      </c>
      <c r="I4" s="18" t="s">
        <v>337</v>
      </c>
      <c r="J4" s="38" t="s">
        <v>338</v>
      </c>
    </row>
    <row r="5" ht="19.5" customHeight="1" spans="1:10">
      <c r="A5" s="38">
        <v>1</v>
      </c>
      <c r="B5" s="38">
        <v>2</v>
      </c>
      <c r="C5" s="38">
        <v>3</v>
      </c>
      <c r="D5" s="38">
        <v>4</v>
      </c>
      <c r="E5" s="38">
        <v>5</v>
      </c>
      <c r="F5" s="18">
        <v>6</v>
      </c>
      <c r="G5" s="38">
        <v>7</v>
      </c>
      <c r="H5" s="18">
        <v>8</v>
      </c>
      <c r="I5" s="18">
        <v>9</v>
      </c>
      <c r="J5" s="38">
        <v>10</v>
      </c>
    </row>
    <row r="6" ht="40.5" customHeight="1" spans="1:10">
      <c r="A6" s="19" t="s">
        <v>44</v>
      </c>
      <c r="B6" s="19"/>
      <c r="C6" s="19"/>
      <c r="D6" s="19"/>
      <c r="E6" s="19"/>
      <c r="F6" s="19"/>
      <c r="G6" s="19"/>
      <c r="H6" s="19"/>
      <c r="I6" s="19"/>
      <c r="J6" s="19"/>
    </row>
    <row r="7" ht="87" customHeight="1" spans="1:10">
      <c r="A7" s="100" t="s">
        <v>313</v>
      </c>
      <c r="B7" s="19" t="s">
        <v>339</v>
      </c>
      <c r="C7" s="19" t="s">
        <v>340</v>
      </c>
      <c r="D7" s="19" t="s">
        <v>341</v>
      </c>
      <c r="E7" s="19" t="s">
        <v>342</v>
      </c>
      <c r="F7" s="21" t="s">
        <v>343</v>
      </c>
      <c r="G7" s="19" t="s">
        <v>344</v>
      </c>
      <c r="H7" s="21" t="s">
        <v>345</v>
      </c>
      <c r="I7" s="21" t="s">
        <v>346</v>
      </c>
      <c r="J7" s="19" t="s">
        <v>347</v>
      </c>
    </row>
    <row r="8" ht="75" customHeight="1" spans="1:10">
      <c r="A8" s="100" t="s">
        <v>313</v>
      </c>
      <c r="B8" s="19" t="s">
        <v>339</v>
      </c>
      <c r="C8" s="19" t="s">
        <v>340</v>
      </c>
      <c r="D8" s="19" t="s">
        <v>341</v>
      </c>
      <c r="E8" s="19" t="s">
        <v>348</v>
      </c>
      <c r="F8" s="21" t="s">
        <v>349</v>
      </c>
      <c r="G8" s="19" t="s">
        <v>350</v>
      </c>
      <c r="H8" s="21" t="s">
        <v>345</v>
      </c>
      <c r="I8" s="21" t="s">
        <v>346</v>
      </c>
      <c r="J8" s="19" t="s">
        <v>351</v>
      </c>
    </row>
    <row r="9" ht="40.5" customHeight="1" spans="1:10">
      <c r="A9" s="100" t="s">
        <v>313</v>
      </c>
      <c r="B9" s="19" t="s">
        <v>339</v>
      </c>
      <c r="C9" s="19" t="s">
        <v>340</v>
      </c>
      <c r="D9" s="19" t="s">
        <v>352</v>
      </c>
      <c r="E9" s="19" t="s">
        <v>353</v>
      </c>
      <c r="F9" s="21" t="s">
        <v>349</v>
      </c>
      <c r="G9" s="19" t="s">
        <v>354</v>
      </c>
      <c r="H9" s="21" t="s">
        <v>355</v>
      </c>
      <c r="I9" s="21" t="s">
        <v>346</v>
      </c>
      <c r="J9" s="19" t="s">
        <v>356</v>
      </c>
    </row>
    <row r="10" ht="40.5" customHeight="1" spans="1:10">
      <c r="A10" s="100" t="s">
        <v>313</v>
      </c>
      <c r="B10" s="19" t="s">
        <v>339</v>
      </c>
      <c r="C10" s="19" t="s">
        <v>340</v>
      </c>
      <c r="D10" s="19" t="s">
        <v>352</v>
      </c>
      <c r="E10" s="19" t="s">
        <v>357</v>
      </c>
      <c r="F10" s="21" t="s">
        <v>343</v>
      </c>
      <c r="G10" s="19" t="s">
        <v>358</v>
      </c>
      <c r="H10" s="21" t="s">
        <v>355</v>
      </c>
      <c r="I10" s="21" t="s">
        <v>359</v>
      </c>
      <c r="J10" s="19" t="s">
        <v>360</v>
      </c>
    </row>
    <row r="11" ht="40.5" customHeight="1" spans="1:10">
      <c r="A11" s="100" t="s">
        <v>313</v>
      </c>
      <c r="B11" s="19" t="s">
        <v>339</v>
      </c>
      <c r="C11" s="19" t="s">
        <v>340</v>
      </c>
      <c r="D11" s="19" t="s">
        <v>361</v>
      </c>
      <c r="E11" s="19" t="s">
        <v>362</v>
      </c>
      <c r="F11" s="21" t="s">
        <v>349</v>
      </c>
      <c r="G11" s="19" t="s">
        <v>363</v>
      </c>
      <c r="H11" s="21" t="s">
        <v>355</v>
      </c>
      <c r="I11" s="21" t="s">
        <v>359</v>
      </c>
      <c r="J11" s="19" t="s">
        <v>364</v>
      </c>
    </row>
    <row r="12" ht="40.5" customHeight="1" spans="1:10">
      <c r="A12" s="100" t="s">
        <v>313</v>
      </c>
      <c r="B12" s="19" t="s">
        <v>339</v>
      </c>
      <c r="C12" s="19" t="s">
        <v>340</v>
      </c>
      <c r="D12" s="19" t="s">
        <v>365</v>
      </c>
      <c r="E12" s="19" t="s">
        <v>366</v>
      </c>
      <c r="F12" s="21" t="s">
        <v>367</v>
      </c>
      <c r="G12" s="19" t="s">
        <v>368</v>
      </c>
      <c r="H12" s="21" t="s">
        <v>355</v>
      </c>
      <c r="I12" s="21" t="s">
        <v>346</v>
      </c>
      <c r="J12" s="19" t="s">
        <v>369</v>
      </c>
    </row>
    <row r="13" ht="40.5" customHeight="1" spans="1:10">
      <c r="A13" s="100" t="s">
        <v>313</v>
      </c>
      <c r="B13" s="19" t="s">
        <v>339</v>
      </c>
      <c r="C13" s="19" t="s">
        <v>370</v>
      </c>
      <c r="D13" s="19" t="s">
        <v>371</v>
      </c>
      <c r="E13" s="19" t="s">
        <v>372</v>
      </c>
      <c r="F13" s="21" t="s">
        <v>373</v>
      </c>
      <c r="G13" s="19" t="s">
        <v>363</v>
      </c>
      <c r="H13" s="21" t="s">
        <v>355</v>
      </c>
      <c r="I13" s="21" t="s">
        <v>359</v>
      </c>
      <c r="J13" s="19" t="s">
        <v>374</v>
      </c>
    </row>
    <row r="14" ht="40.5" customHeight="1" spans="1:10">
      <c r="A14" s="100" t="s">
        <v>313</v>
      </c>
      <c r="B14" s="19" t="s">
        <v>339</v>
      </c>
      <c r="C14" s="19" t="s">
        <v>370</v>
      </c>
      <c r="D14" s="19" t="s">
        <v>371</v>
      </c>
      <c r="E14" s="19" t="s">
        <v>375</v>
      </c>
      <c r="F14" s="21" t="s">
        <v>373</v>
      </c>
      <c r="G14" s="19" t="s">
        <v>363</v>
      </c>
      <c r="H14" s="21" t="s">
        <v>355</v>
      </c>
      <c r="I14" s="21" t="s">
        <v>359</v>
      </c>
      <c r="J14" s="19" t="s">
        <v>376</v>
      </c>
    </row>
    <row r="15" ht="40.5" customHeight="1" spans="1:10">
      <c r="A15" s="100" t="s">
        <v>313</v>
      </c>
      <c r="B15" s="19" t="s">
        <v>339</v>
      </c>
      <c r="C15" s="19" t="s">
        <v>370</v>
      </c>
      <c r="D15" s="19" t="s">
        <v>377</v>
      </c>
      <c r="E15" s="19" t="s">
        <v>378</v>
      </c>
      <c r="F15" s="21" t="s">
        <v>373</v>
      </c>
      <c r="G15" s="19" t="s">
        <v>363</v>
      </c>
      <c r="H15" s="21" t="s">
        <v>355</v>
      </c>
      <c r="I15" s="21" t="s">
        <v>359</v>
      </c>
      <c r="J15" s="19" t="s">
        <v>379</v>
      </c>
    </row>
    <row r="16" ht="161" customHeight="1" spans="1:10">
      <c r="A16" s="100" t="s">
        <v>313</v>
      </c>
      <c r="B16" s="19" t="s">
        <v>339</v>
      </c>
      <c r="C16" s="19" t="s">
        <v>380</v>
      </c>
      <c r="D16" s="19" t="s">
        <v>381</v>
      </c>
      <c r="E16" s="19" t="s">
        <v>382</v>
      </c>
      <c r="F16" s="21" t="s">
        <v>373</v>
      </c>
      <c r="G16" s="19" t="s">
        <v>363</v>
      </c>
      <c r="H16" s="21" t="s">
        <v>355</v>
      </c>
      <c r="I16" s="21" t="s">
        <v>359</v>
      </c>
      <c r="J16" s="19" t="s">
        <v>383</v>
      </c>
    </row>
    <row r="17" ht="161" customHeight="1" spans="1:10">
      <c r="A17" s="100" t="s">
        <v>311</v>
      </c>
      <c r="B17" s="19" t="s">
        <v>384</v>
      </c>
      <c r="C17" s="19" t="s">
        <v>380</v>
      </c>
      <c r="D17" s="19" t="s">
        <v>381</v>
      </c>
      <c r="E17" s="19" t="s">
        <v>382</v>
      </c>
      <c r="F17" s="21" t="s">
        <v>373</v>
      </c>
      <c r="G17" s="19" t="s">
        <v>385</v>
      </c>
      <c r="H17" s="21" t="s">
        <v>355</v>
      </c>
      <c r="I17" s="21" t="s">
        <v>359</v>
      </c>
      <c r="J17" s="19" t="s">
        <v>386</v>
      </c>
    </row>
    <row r="18" ht="40.5" customHeight="1" spans="1:10">
      <c r="A18" s="100" t="s">
        <v>311</v>
      </c>
      <c r="B18" s="19" t="s">
        <v>384</v>
      </c>
      <c r="C18" s="19" t="s">
        <v>340</v>
      </c>
      <c r="D18" s="19" t="s">
        <v>352</v>
      </c>
      <c r="E18" s="19" t="s">
        <v>387</v>
      </c>
      <c r="F18" s="21" t="s">
        <v>349</v>
      </c>
      <c r="G18" s="19" t="s">
        <v>388</v>
      </c>
      <c r="H18" s="21" t="s">
        <v>355</v>
      </c>
      <c r="I18" s="21" t="s">
        <v>359</v>
      </c>
      <c r="J18" s="19" t="s">
        <v>389</v>
      </c>
    </row>
    <row r="19" ht="40.5" customHeight="1" spans="1:10">
      <c r="A19" s="100" t="s">
        <v>311</v>
      </c>
      <c r="B19" s="19" t="s">
        <v>384</v>
      </c>
      <c r="C19" s="19" t="s">
        <v>340</v>
      </c>
      <c r="D19" s="19" t="s">
        <v>361</v>
      </c>
      <c r="E19" s="19" t="s">
        <v>390</v>
      </c>
      <c r="F19" s="21" t="s">
        <v>349</v>
      </c>
      <c r="G19" s="19" t="s">
        <v>391</v>
      </c>
      <c r="H19" s="21" t="s">
        <v>355</v>
      </c>
      <c r="I19" s="21" t="s">
        <v>346</v>
      </c>
      <c r="J19" s="19" t="s">
        <v>392</v>
      </c>
    </row>
    <row r="20" ht="40.5" customHeight="1" spans="1:10">
      <c r="A20" s="100" t="s">
        <v>311</v>
      </c>
      <c r="B20" s="19" t="s">
        <v>384</v>
      </c>
      <c r="C20" s="19" t="s">
        <v>370</v>
      </c>
      <c r="D20" s="19" t="s">
        <v>371</v>
      </c>
      <c r="E20" s="19" t="s">
        <v>393</v>
      </c>
      <c r="F20" s="21" t="s">
        <v>343</v>
      </c>
      <c r="G20" s="19" t="s">
        <v>394</v>
      </c>
      <c r="H20" s="21" t="s">
        <v>355</v>
      </c>
      <c r="I20" s="21" t="s">
        <v>346</v>
      </c>
      <c r="J20" s="19" t="s">
        <v>395</v>
      </c>
    </row>
    <row r="21" ht="40.5" customHeight="1" spans="1:10">
      <c r="A21" s="100" t="s">
        <v>311</v>
      </c>
      <c r="B21" s="19" t="s">
        <v>384</v>
      </c>
      <c r="C21" s="19" t="s">
        <v>370</v>
      </c>
      <c r="D21" s="19" t="s">
        <v>371</v>
      </c>
      <c r="E21" s="19" t="s">
        <v>396</v>
      </c>
      <c r="F21" s="21" t="s">
        <v>343</v>
      </c>
      <c r="G21" s="19" t="s">
        <v>397</v>
      </c>
      <c r="H21" s="21" t="s">
        <v>355</v>
      </c>
      <c r="I21" s="21" t="s">
        <v>359</v>
      </c>
      <c r="J21" s="19" t="s">
        <v>398</v>
      </c>
    </row>
    <row r="22" ht="40.5" customHeight="1" spans="1:10">
      <c r="A22" s="100" t="s">
        <v>311</v>
      </c>
      <c r="B22" s="19" t="s">
        <v>384</v>
      </c>
      <c r="C22" s="19" t="s">
        <v>370</v>
      </c>
      <c r="D22" s="19" t="s">
        <v>371</v>
      </c>
      <c r="E22" s="19" t="s">
        <v>399</v>
      </c>
      <c r="F22" s="21" t="s">
        <v>349</v>
      </c>
      <c r="G22" s="19" t="s">
        <v>400</v>
      </c>
      <c r="H22" s="21" t="s">
        <v>401</v>
      </c>
      <c r="I22" s="21" t="s">
        <v>346</v>
      </c>
      <c r="J22" s="19" t="s">
        <v>402</v>
      </c>
    </row>
    <row r="23" ht="40.5" customHeight="1" spans="1:10">
      <c r="A23" s="100" t="s">
        <v>311</v>
      </c>
      <c r="B23" s="19" t="s">
        <v>384</v>
      </c>
      <c r="C23" s="19" t="s">
        <v>380</v>
      </c>
      <c r="D23" s="19" t="s">
        <v>381</v>
      </c>
      <c r="E23" s="19" t="s">
        <v>403</v>
      </c>
      <c r="F23" s="21" t="s">
        <v>349</v>
      </c>
      <c r="G23" s="19" t="s">
        <v>363</v>
      </c>
      <c r="H23" s="21" t="s">
        <v>355</v>
      </c>
      <c r="I23" s="21" t="s">
        <v>346</v>
      </c>
      <c r="J23" s="19" t="s">
        <v>404</v>
      </c>
    </row>
    <row r="24" ht="40.5" customHeight="1" spans="1:10">
      <c r="A24" s="100" t="s">
        <v>305</v>
      </c>
      <c r="B24" s="19" t="s">
        <v>405</v>
      </c>
      <c r="C24" s="19" t="s">
        <v>340</v>
      </c>
      <c r="D24" s="19" t="s">
        <v>341</v>
      </c>
      <c r="E24" s="19" t="s">
        <v>406</v>
      </c>
      <c r="F24" s="21" t="s">
        <v>349</v>
      </c>
      <c r="G24" s="19" t="s">
        <v>400</v>
      </c>
      <c r="H24" s="21" t="s">
        <v>407</v>
      </c>
      <c r="I24" s="21" t="s">
        <v>346</v>
      </c>
      <c r="J24" s="19" t="s">
        <v>408</v>
      </c>
    </row>
    <row r="25" ht="40.5" customHeight="1" spans="1:10">
      <c r="A25" s="100" t="s">
        <v>305</v>
      </c>
      <c r="B25" s="19" t="s">
        <v>405</v>
      </c>
      <c r="C25" s="19" t="s">
        <v>340</v>
      </c>
      <c r="D25" s="19" t="s">
        <v>341</v>
      </c>
      <c r="E25" s="19" t="s">
        <v>409</v>
      </c>
      <c r="F25" s="21" t="s">
        <v>349</v>
      </c>
      <c r="G25" s="19" t="s">
        <v>410</v>
      </c>
      <c r="H25" s="21" t="s">
        <v>411</v>
      </c>
      <c r="I25" s="21" t="s">
        <v>346</v>
      </c>
      <c r="J25" s="19" t="s">
        <v>412</v>
      </c>
    </row>
    <row r="26" ht="40.5" customHeight="1" spans="1:10">
      <c r="A26" s="100" t="s">
        <v>305</v>
      </c>
      <c r="B26" s="19" t="s">
        <v>405</v>
      </c>
      <c r="C26" s="19" t="s">
        <v>340</v>
      </c>
      <c r="D26" s="19" t="s">
        <v>352</v>
      </c>
      <c r="E26" s="19" t="s">
        <v>413</v>
      </c>
      <c r="F26" s="21" t="s">
        <v>349</v>
      </c>
      <c r="G26" s="19" t="s">
        <v>363</v>
      </c>
      <c r="H26" s="21" t="s">
        <v>355</v>
      </c>
      <c r="I26" s="21" t="s">
        <v>346</v>
      </c>
      <c r="J26" s="19" t="s">
        <v>414</v>
      </c>
    </row>
    <row r="27" ht="40.5" customHeight="1" spans="1:10">
      <c r="A27" s="100" t="s">
        <v>305</v>
      </c>
      <c r="B27" s="19" t="s">
        <v>405</v>
      </c>
      <c r="C27" s="19" t="s">
        <v>340</v>
      </c>
      <c r="D27" s="19" t="s">
        <v>352</v>
      </c>
      <c r="E27" s="19" t="s">
        <v>415</v>
      </c>
      <c r="F27" s="21" t="s">
        <v>349</v>
      </c>
      <c r="G27" s="19" t="s">
        <v>363</v>
      </c>
      <c r="H27" s="21" t="s">
        <v>355</v>
      </c>
      <c r="I27" s="21" t="s">
        <v>346</v>
      </c>
      <c r="J27" s="19" t="s">
        <v>416</v>
      </c>
    </row>
    <row r="28" ht="40.5" customHeight="1" spans="1:10">
      <c r="A28" s="100" t="s">
        <v>305</v>
      </c>
      <c r="B28" s="19" t="s">
        <v>405</v>
      </c>
      <c r="C28" s="19" t="s">
        <v>370</v>
      </c>
      <c r="D28" s="19" t="s">
        <v>371</v>
      </c>
      <c r="E28" s="19" t="s">
        <v>417</v>
      </c>
      <c r="F28" s="21" t="s">
        <v>349</v>
      </c>
      <c r="G28" s="19" t="s">
        <v>363</v>
      </c>
      <c r="H28" s="21" t="s">
        <v>355</v>
      </c>
      <c r="I28" s="21" t="s">
        <v>346</v>
      </c>
      <c r="J28" s="19" t="s">
        <v>418</v>
      </c>
    </row>
    <row r="29" ht="40.5" customHeight="1" spans="1:10">
      <c r="A29" s="100" t="s">
        <v>305</v>
      </c>
      <c r="B29" s="19" t="s">
        <v>405</v>
      </c>
      <c r="C29" s="19" t="s">
        <v>370</v>
      </c>
      <c r="D29" s="19" t="s">
        <v>371</v>
      </c>
      <c r="E29" s="19" t="s">
        <v>419</v>
      </c>
      <c r="F29" s="21" t="s">
        <v>343</v>
      </c>
      <c r="G29" s="19" t="s">
        <v>397</v>
      </c>
      <c r="H29" s="21" t="s">
        <v>355</v>
      </c>
      <c r="I29" s="21" t="s">
        <v>359</v>
      </c>
      <c r="J29" s="19" t="s">
        <v>420</v>
      </c>
    </row>
    <row r="30" ht="40.5" customHeight="1" spans="1:10">
      <c r="A30" s="100" t="s">
        <v>305</v>
      </c>
      <c r="B30" s="19" t="s">
        <v>405</v>
      </c>
      <c r="C30" s="19" t="s">
        <v>370</v>
      </c>
      <c r="D30" s="19" t="s">
        <v>421</v>
      </c>
      <c r="E30" s="19" t="s">
        <v>422</v>
      </c>
      <c r="F30" s="21" t="s">
        <v>349</v>
      </c>
      <c r="G30" s="19" t="s">
        <v>423</v>
      </c>
      <c r="H30" s="21" t="s">
        <v>355</v>
      </c>
      <c r="I30" s="21" t="s">
        <v>346</v>
      </c>
      <c r="J30" s="19" t="s">
        <v>414</v>
      </c>
    </row>
    <row r="31" ht="40.5" customHeight="1" spans="1:10">
      <c r="A31" s="100" t="s">
        <v>305</v>
      </c>
      <c r="B31" s="19" t="s">
        <v>405</v>
      </c>
      <c r="C31" s="19" t="s">
        <v>380</v>
      </c>
      <c r="D31" s="19" t="s">
        <v>381</v>
      </c>
      <c r="E31" s="19" t="s">
        <v>403</v>
      </c>
      <c r="F31" s="21" t="s">
        <v>349</v>
      </c>
      <c r="G31" s="19" t="s">
        <v>363</v>
      </c>
      <c r="H31" s="21" t="s">
        <v>355</v>
      </c>
      <c r="I31" s="21" t="s">
        <v>346</v>
      </c>
      <c r="J31" s="19" t="s">
        <v>424</v>
      </c>
    </row>
    <row r="32" ht="40.5" customHeight="1" spans="1:10">
      <c r="A32" s="100" t="s">
        <v>277</v>
      </c>
      <c r="B32" s="19" t="s">
        <v>425</v>
      </c>
      <c r="C32" s="19" t="s">
        <v>370</v>
      </c>
      <c r="D32" s="19" t="s">
        <v>377</v>
      </c>
      <c r="E32" s="19" t="s">
        <v>426</v>
      </c>
      <c r="F32" s="21" t="s">
        <v>373</v>
      </c>
      <c r="G32" s="19" t="s">
        <v>427</v>
      </c>
      <c r="H32" s="21" t="s">
        <v>355</v>
      </c>
      <c r="I32" s="21" t="s">
        <v>359</v>
      </c>
      <c r="J32" s="19" t="s">
        <v>428</v>
      </c>
    </row>
    <row r="33" ht="40.5" customHeight="1" spans="1:10">
      <c r="A33" s="100" t="s">
        <v>297</v>
      </c>
      <c r="B33" s="19" t="s">
        <v>429</v>
      </c>
      <c r="C33" s="19" t="s">
        <v>340</v>
      </c>
      <c r="D33" s="19" t="s">
        <v>341</v>
      </c>
      <c r="E33" s="19" t="s">
        <v>430</v>
      </c>
      <c r="F33" s="21" t="s">
        <v>349</v>
      </c>
      <c r="G33" s="19" t="s">
        <v>431</v>
      </c>
      <c r="H33" s="21" t="s">
        <v>345</v>
      </c>
      <c r="I33" s="21" t="s">
        <v>346</v>
      </c>
      <c r="J33" s="19" t="s">
        <v>432</v>
      </c>
    </row>
    <row r="34" ht="40.5" customHeight="1" spans="1:10">
      <c r="A34" s="100" t="s">
        <v>297</v>
      </c>
      <c r="B34" s="19" t="s">
        <v>429</v>
      </c>
      <c r="C34" s="19" t="s">
        <v>340</v>
      </c>
      <c r="D34" s="19" t="s">
        <v>341</v>
      </c>
      <c r="E34" s="19" t="s">
        <v>433</v>
      </c>
      <c r="F34" s="21" t="s">
        <v>349</v>
      </c>
      <c r="G34" s="19" t="s">
        <v>363</v>
      </c>
      <c r="H34" s="21" t="s">
        <v>355</v>
      </c>
      <c r="I34" s="21" t="s">
        <v>346</v>
      </c>
      <c r="J34" s="19" t="s">
        <v>434</v>
      </c>
    </row>
    <row r="35" ht="40.5" customHeight="1" spans="1:10">
      <c r="A35" s="100" t="s">
        <v>297</v>
      </c>
      <c r="B35" s="19" t="s">
        <v>429</v>
      </c>
      <c r="C35" s="19" t="s">
        <v>340</v>
      </c>
      <c r="D35" s="19" t="s">
        <v>352</v>
      </c>
      <c r="E35" s="19" t="s">
        <v>435</v>
      </c>
      <c r="F35" s="21" t="s">
        <v>349</v>
      </c>
      <c r="G35" s="19" t="s">
        <v>391</v>
      </c>
      <c r="H35" s="21" t="s">
        <v>355</v>
      </c>
      <c r="I35" s="21" t="s">
        <v>346</v>
      </c>
      <c r="J35" s="19" t="s">
        <v>436</v>
      </c>
    </row>
    <row r="36" ht="40.5" customHeight="1" spans="1:10">
      <c r="A36" s="100" t="s">
        <v>297</v>
      </c>
      <c r="B36" s="19" t="s">
        <v>429</v>
      </c>
      <c r="C36" s="19" t="s">
        <v>340</v>
      </c>
      <c r="D36" s="19" t="s">
        <v>352</v>
      </c>
      <c r="E36" s="19" t="s">
        <v>437</v>
      </c>
      <c r="F36" s="21" t="s">
        <v>438</v>
      </c>
      <c r="G36" s="19" t="s">
        <v>120</v>
      </c>
      <c r="H36" s="21" t="s">
        <v>355</v>
      </c>
      <c r="I36" s="21" t="s">
        <v>346</v>
      </c>
      <c r="J36" s="19" t="s">
        <v>439</v>
      </c>
    </row>
    <row r="37" ht="40.5" customHeight="1" spans="1:10">
      <c r="A37" s="100" t="s">
        <v>297</v>
      </c>
      <c r="B37" s="19" t="s">
        <v>429</v>
      </c>
      <c r="C37" s="19" t="s">
        <v>340</v>
      </c>
      <c r="D37" s="19" t="s">
        <v>361</v>
      </c>
      <c r="E37" s="19" t="s">
        <v>440</v>
      </c>
      <c r="F37" s="21" t="s">
        <v>343</v>
      </c>
      <c r="G37" s="19" t="s">
        <v>394</v>
      </c>
      <c r="H37" s="21" t="s">
        <v>355</v>
      </c>
      <c r="I37" s="21" t="s">
        <v>346</v>
      </c>
      <c r="J37" s="19" t="s">
        <v>441</v>
      </c>
    </row>
    <row r="38" ht="40.5" customHeight="1" spans="1:10">
      <c r="A38" s="100" t="s">
        <v>297</v>
      </c>
      <c r="B38" s="19" t="s">
        <v>429</v>
      </c>
      <c r="C38" s="19" t="s">
        <v>340</v>
      </c>
      <c r="D38" s="19" t="s">
        <v>361</v>
      </c>
      <c r="E38" s="19" t="s">
        <v>442</v>
      </c>
      <c r="F38" s="21" t="s">
        <v>438</v>
      </c>
      <c r="G38" s="19" t="s">
        <v>443</v>
      </c>
      <c r="H38" s="21" t="s">
        <v>444</v>
      </c>
      <c r="I38" s="21" t="s">
        <v>346</v>
      </c>
      <c r="J38" s="19" t="s">
        <v>445</v>
      </c>
    </row>
    <row r="39" ht="40.5" customHeight="1" spans="1:10">
      <c r="A39" s="100" t="s">
        <v>297</v>
      </c>
      <c r="B39" s="19" t="s">
        <v>429</v>
      </c>
      <c r="C39" s="19" t="s">
        <v>370</v>
      </c>
      <c r="D39" s="19" t="s">
        <v>371</v>
      </c>
      <c r="E39" s="19" t="s">
        <v>446</v>
      </c>
      <c r="F39" s="21" t="s">
        <v>349</v>
      </c>
      <c r="G39" s="19" t="s">
        <v>394</v>
      </c>
      <c r="H39" s="21" t="s">
        <v>355</v>
      </c>
      <c r="I39" s="21" t="s">
        <v>346</v>
      </c>
      <c r="J39" s="19" t="s">
        <v>447</v>
      </c>
    </row>
    <row r="40" ht="40.5" customHeight="1" spans="1:10">
      <c r="A40" s="100" t="s">
        <v>297</v>
      </c>
      <c r="B40" s="19" t="s">
        <v>429</v>
      </c>
      <c r="C40" s="19" t="s">
        <v>370</v>
      </c>
      <c r="D40" s="19" t="s">
        <v>371</v>
      </c>
      <c r="E40" s="19" t="s">
        <v>448</v>
      </c>
      <c r="F40" s="21" t="s">
        <v>343</v>
      </c>
      <c r="G40" s="19" t="s">
        <v>394</v>
      </c>
      <c r="H40" s="21" t="s">
        <v>355</v>
      </c>
      <c r="I40" s="21" t="s">
        <v>346</v>
      </c>
      <c r="J40" s="19" t="s">
        <v>449</v>
      </c>
    </row>
    <row r="41" ht="40.5" customHeight="1" spans="1:10">
      <c r="A41" s="100" t="s">
        <v>297</v>
      </c>
      <c r="B41" s="19" t="s">
        <v>429</v>
      </c>
      <c r="C41" s="19" t="s">
        <v>370</v>
      </c>
      <c r="D41" s="19" t="s">
        <v>421</v>
      </c>
      <c r="E41" s="19" t="s">
        <v>399</v>
      </c>
      <c r="F41" s="21" t="s">
        <v>349</v>
      </c>
      <c r="G41" s="19" t="s">
        <v>450</v>
      </c>
      <c r="H41" s="21" t="s">
        <v>401</v>
      </c>
      <c r="I41" s="21" t="s">
        <v>346</v>
      </c>
      <c r="J41" s="19" t="s">
        <v>451</v>
      </c>
    </row>
    <row r="42" ht="40.5" customHeight="1" spans="1:10">
      <c r="A42" s="100" t="s">
        <v>297</v>
      </c>
      <c r="B42" s="19" t="s">
        <v>429</v>
      </c>
      <c r="C42" s="19" t="s">
        <v>380</v>
      </c>
      <c r="D42" s="19" t="s">
        <v>381</v>
      </c>
      <c r="E42" s="19" t="s">
        <v>382</v>
      </c>
      <c r="F42" s="21" t="s">
        <v>349</v>
      </c>
      <c r="G42" s="19" t="s">
        <v>363</v>
      </c>
      <c r="H42" s="21" t="s">
        <v>355</v>
      </c>
      <c r="I42" s="21" t="s">
        <v>346</v>
      </c>
      <c r="J42" s="19" t="s">
        <v>452</v>
      </c>
    </row>
    <row r="43" ht="40.5" customHeight="1" spans="1:10">
      <c r="A43" s="100" t="s">
        <v>317</v>
      </c>
      <c r="B43" s="19" t="s">
        <v>453</v>
      </c>
      <c r="C43" s="19" t="s">
        <v>340</v>
      </c>
      <c r="D43" s="19" t="s">
        <v>341</v>
      </c>
      <c r="E43" s="19" t="s">
        <v>454</v>
      </c>
      <c r="F43" s="21" t="s">
        <v>343</v>
      </c>
      <c r="G43" s="19" t="s">
        <v>455</v>
      </c>
      <c r="H43" s="21" t="s">
        <v>456</v>
      </c>
      <c r="I43" s="21" t="s">
        <v>346</v>
      </c>
      <c r="J43" s="19" t="s">
        <v>457</v>
      </c>
    </row>
    <row r="44" ht="40.5" customHeight="1" spans="1:10">
      <c r="A44" s="100" t="s">
        <v>317</v>
      </c>
      <c r="B44" s="19" t="s">
        <v>453</v>
      </c>
      <c r="C44" s="19" t="s">
        <v>340</v>
      </c>
      <c r="D44" s="19" t="s">
        <v>341</v>
      </c>
      <c r="E44" s="19" t="s">
        <v>458</v>
      </c>
      <c r="F44" s="21" t="s">
        <v>349</v>
      </c>
      <c r="G44" s="19" t="s">
        <v>400</v>
      </c>
      <c r="H44" s="21" t="s">
        <v>407</v>
      </c>
      <c r="I44" s="21" t="s">
        <v>346</v>
      </c>
      <c r="J44" s="19" t="s">
        <v>459</v>
      </c>
    </row>
    <row r="45" ht="40.5" customHeight="1" spans="1:10">
      <c r="A45" s="100" t="s">
        <v>317</v>
      </c>
      <c r="B45" s="19" t="s">
        <v>453</v>
      </c>
      <c r="C45" s="19" t="s">
        <v>340</v>
      </c>
      <c r="D45" s="19" t="s">
        <v>352</v>
      </c>
      <c r="E45" s="19" t="s">
        <v>460</v>
      </c>
      <c r="F45" s="21" t="s">
        <v>343</v>
      </c>
      <c r="G45" s="19" t="s">
        <v>394</v>
      </c>
      <c r="H45" s="21" t="s">
        <v>355</v>
      </c>
      <c r="I45" s="21" t="s">
        <v>359</v>
      </c>
      <c r="J45" s="19" t="s">
        <v>461</v>
      </c>
    </row>
    <row r="46" ht="40.5" customHeight="1" spans="1:10">
      <c r="A46" s="100" t="s">
        <v>317</v>
      </c>
      <c r="B46" s="19" t="s">
        <v>453</v>
      </c>
      <c r="C46" s="19" t="s">
        <v>370</v>
      </c>
      <c r="D46" s="19" t="s">
        <v>371</v>
      </c>
      <c r="E46" s="19" t="s">
        <v>462</v>
      </c>
      <c r="F46" s="21" t="s">
        <v>349</v>
      </c>
      <c r="G46" s="19" t="s">
        <v>363</v>
      </c>
      <c r="H46" s="21" t="s">
        <v>355</v>
      </c>
      <c r="I46" s="21" t="s">
        <v>359</v>
      </c>
      <c r="J46" s="19" t="s">
        <v>463</v>
      </c>
    </row>
    <row r="47" ht="40.5" customHeight="1" spans="1:10">
      <c r="A47" s="100" t="s">
        <v>317</v>
      </c>
      <c r="B47" s="19" t="s">
        <v>453</v>
      </c>
      <c r="C47" s="19" t="s">
        <v>370</v>
      </c>
      <c r="D47" s="19" t="s">
        <v>377</v>
      </c>
      <c r="E47" s="19" t="s">
        <v>464</v>
      </c>
      <c r="F47" s="21" t="s">
        <v>349</v>
      </c>
      <c r="G47" s="19" t="s">
        <v>363</v>
      </c>
      <c r="H47" s="21" t="s">
        <v>355</v>
      </c>
      <c r="I47" s="21" t="s">
        <v>359</v>
      </c>
      <c r="J47" s="19" t="s">
        <v>465</v>
      </c>
    </row>
    <row r="48" ht="40.5" customHeight="1" spans="1:10">
      <c r="A48" s="100" t="s">
        <v>317</v>
      </c>
      <c r="B48" s="19" t="s">
        <v>453</v>
      </c>
      <c r="C48" s="19" t="s">
        <v>370</v>
      </c>
      <c r="D48" s="19" t="s">
        <v>421</v>
      </c>
      <c r="E48" s="19" t="s">
        <v>466</v>
      </c>
      <c r="F48" s="21" t="s">
        <v>349</v>
      </c>
      <c r="G48" s="19" t="s">
        <v>363</v>
      </c>
      <c r="H48" s="21" t="s">
        <v>355</v>
      </c>
      <c r="I48" s="21" t="s">
        <v>359</v>
      </c>
      <c r="J48" s="19" t="s">
        <v>467</v>
      </c>
    </row>
    <row r="49" ht="40.5" customHeight="1" spans="1:10">
      <c r="A49" s="100" t="s">
        <v>317</v>
      </c>
      <c r="B49" s="19" t="s">
        <v>453</v>
      </c>
      <c r="C49" s="19" t="s">
        <v>380</v>
      </c>
      <c r="D49" s="19" t="s">
        <v>381</v>
      </c>
      <c r="E49" s="19" t="s">
        <v>468</v>
      </c>
      <c r="F49" s="21" t="s">
        <v>349</v>
      </c>
      <c r="G49" s="19" t="s">
        <v>363</v>
      </c>
      <c r="H49" s="21" t="s">
        <v>355</v>
      </c>
      <c r="I49" s="21" t="s">
        <v>359</v>
      </c>
      <c r="J49" s="19" t="s">
        <v>469</v>
      </c>
    </row>
    <row r="50" ht="40.5" customHeight="1" spans="1:10">
      <c r="A50" s="100" t="s">
        <v>299</v>
      </c>
      <c r="B50" s="19" t="s">
        <v>470</v>
      </c>
      <c r="C50" s="19" t="s">
        <v>340</v>
      </c>
      <c r="D50" s="19" t="s">
        <v>341</v>
      </c>
      <c r="E50" s="19" t="s">
        <v>471</v>
      </c>
      <c r="F50" s="21" t="s">
        <v>349</v>
      </c>
      <c r="G50" s="19" t="s">
        <v>363</v>
      </c>
      <c r="H50" s="21" t="s">
        <v>472</v>
      </c>
      <c r="I50" s="21" t="s">
        <v>346</v>
      </c>
      <c r="J50" s="19" t="s">
        <v>473</v>
      </c>
    </row>
    <row r="51" ht="40.5" customHeight="1" spans="1:10">
      <c r="A51" s="100" t="s">
        <v>299</v>
      </c>
      <c r="B51" s="19" t="s">
        <v>470</v>
      </c>
      <c r="C51" s="19" t="s">
        <v>340</v>
      </c>
      <c r="D51" s="19" t="s">
        <v>341</v>
      </c>
      <c r="E51" s="19" t="s">
        <v>474</v>
      </c>
      <c r="F51" s="21" t="s">
        <v>349</v>
      </c>
      <c r="G51" s="19" t="s">
        <v>394</v>
      </c>
      <c r="H51" s="21" t="s">
        <v>475</v>
      </c>
      <c r="I51" s="21" t="s">
        <v>346</v>
      </c>
      <c r="J51" s="19" t="s">
        <v>476</v>
      </c>
    </row>
    <row r="52" ht="40.5" customHeight="1" spans="1:10">
      <c r="A52" s="100" t="s">
        <v>299</v>
      </c>
      <c r="B52" s="19" t="s">
        <v>470</v>
      </c>
      <c r="C52" s="19" t="s">
        <v>340</v>
      </c>
      <c r="D52" s="19" t="s">
        <v>352</v>
      </c>
      <c r="E52" s="19" t="s">
        <v>477</v>
      </c>
      <c r="F52" s="21" t="s">
        <v>349</v>
      </c>
      <c r="G52" s="19" t="s">
        <v>354</v>
      </c>
      <c r="H52" s="21" t="s">
        <v>355</v>
      </c>
      <c r="I52" s="21" t="s">
        <v>346</v>
      </c>
      <c r="J52" s="19" t="s">
        <v>478</v>
      </c>
    </row>
    <row r="53" ht="40.5" customHeight="1" spans="1:10">
      <c r="A53" s="100" t="s">
        <v>299</v>
      </c>
      <c r="B53" s="19" t="s">
        <v>470</v>
      </c>
      <c r="C53" s="19" t="s">
        <v>340</v>
      </c>
      <c r="D53" s="19" t="s">
        <v>361</v>
      </c>
      <c r="E53" s="19" t="s">
        <v>479</v>
      </c>
      <c r="F53" s="21" t="s">
        <v>349</v>
      </c>
      <c r="G53" s="19" t="s">
        <v>363</v>
      </c>
      <c r="H53" s="21" t="s">
        <v>355</v>
      </c>
      <c r="I53" s="21" t="s">
        <v>346</v>
      </c>
      <c r="J53" s="19" t="s">
        <v>480</v>
      </c>
    </row>
    <row r="54" ht="40.5" customHeight="1" spans="1:10">
      <c r="A54" s="100" t="s">
        <v>299</v>
      </c>
      <c r="B54" s="19" t="s">
        <v>470</v>
      </c>
      <c r="C54" s="19" t="s">
        <v>370</v>
      </c>
      <c r="D54" s="19" t="s">
        <v>371</v>
      </c>
      <c r="E54" s="19" t="s">
        <v>481</v>
      </c>
      <c r="F54" s="21" t="s">
        <v>373</v>
      </c>
      <c r="G54" s="19" t="s">
        <v>363</v>
      </c>
      <c r="H54" s="21" t="s">
        <v>355</v>
      </c>
      <c r="I54" s="21" t="s">
        <v>346</v>
      </c>
      <c r="J54" s="19" t="s">
        <v>482</v>
      </c>
    </row>
    <row r="55" ht="40.5" customHeight="1" spans="1:10">
      <c r="A55" s="100" t="s">
        <v>299</v>
      </c>
      <c r="B55" s="19" t="s">
        <v>470</v>
      </c>
      <c r="C55" s="19" t="s">
        <v>370</v>
      </c>
      <c r="D55" s="19" t="s">
        <v>371</v>
      </c>
      <c r="E55" s="19" t="s">
        <v>483</v>
      </c>
      <c r="F55" s="21" t="s">
        <v>349</v>
      </c>
      <c r="G55" s="19" t="s">
        <v>363</v>
      </c>
      <c r="H55" s="21" t="s">
        <v>355</v>
      </c>
      <c r="I55" s="21" t="s">
        <v>346</v>
      </c>
      <c r="J55" s="19" t="s">
        <v>484</v>
      </c>
    </row>
    <row r="56" ht="40.5" customHeight="1" spans="1:10">
      <c r="A56" s="100" t="s">
        <v>299</v>
      </c>
      <c r="B56" s="19" t="s">
        <v>470</v>
      </c>
      <c r="C56" s="19" t="s">
        <v>370</v>
      </c>
      <c r="D56" s="19" t="s">
        <v>377</v>
      </c>
      <c r="E56" s="19" t="s">
        <v>485</v>
      </c>
      <c r="F56" s="21" t="s">
        <v>367</v>
      </c>
      <c r="G56" s="19" t="s">
        <v>400</v>
      </c>
      <c r="H56" s="21" t="s">
        <v>355</v>
      </c>
      <c r="I56" s="21" t="s">
        <v>346</v>
      </c>
      <c r="J56" s="19" t="s">
        <v>486</v>
      </c>
    </row>
    <row r="57" ht="118" customHeight="1" spans="1:10">
      <c r="A57" s="100" t="s">
        <v>299</v>
      </c>
      <c r="B57" s="19" t="s">
        <v>470</v>
      </c>
      <c r="C57" s="19" t="s">
        <v>380</v>
      </c>
      <c r="D57" s="19" t="s">
        <v>381</v>
      </c>
      <c r="E57" s="19" t="s">
        <v>487</v>
      </c>
      <c r="F57" s="21" t="s">
        <v>349</v>
      </c>
      <c r="G57" s="19" t="s">
        <v>363</v>
      </c>
      <c r="H57" s="21" t="s">
        <v>355</v>
      </c>
      <c r="I57" s="21" t="s">
        <v>346</v>
      </c>
      <c r="J57" s="19" t="s">
        <v>488</v>
      </c>
    </row>
    <row r="58" ht="40.5" customHeight="1" spans="1:10">
      <c r="A58" s="100" t="s">
        <v>303</v>
      </c>
      <c r="B58" s="19" t="s">
        <v>489</v>
      </c>
      <c r="C58" s="19" t="s">
        <v>340</v>
      </c>
      <c r="D58" s="19" t="s">
        <v>341</v>
      </c>
      <c r="E58" s="19" t="s">
        <v>490</v>
      </c>
      <c r="F58" s="21" t="s">
        <v>349</v>
      </c>
      <c r="G58" s="19" t="s">
        <v>491</v>
      </c>
      <c r="H58" s="21" t="s">
        <v>472</v>
      </c>
      <c r="I58" s="21" t="s">
        <v>346</v>
      </c>
      <c r="J58" s="19" t="s">
        <v>492</v>
      </c>
    </row>
    <row r="59" ht="40.5" customHeight="1" spans="1:10">
      <c r="A59" s="100" t="s">
        <v>303</v>
      </c>
      <c r="B59" s="19" t="s">
        <v>489</v>
      </c>
      <c r="C59" s="19" t="s">
        <v>340</v>
      </c>
      <c r="D59" s="19" t="s">
        <v>352</v>
      </c>
      <c r="E59" s="19" t="s">
        <v>477</v>
      </c>
      <c r="F59" s="21" t="s">
        <v>349</v>
      </c>
      <c r="G59" s="19" t="s">
        <v>354</v>
      </c>
      <c r="H59" s="21" t="s">
        <v>355</v>
      </c>
      <c r="I59" s="21" t="s">
        <v>346</v>
      </c>
      <c r="J59" s="19" t="s">
        <v>493</v>
      </c>
    </row>
    <row r="60" ht="40.5" customHeight="1" spans="1:10">
      <c r="A60" s="100" t="s">
        <v>303</v>
      </c>
      <c r="B60" s="19" t="s">
        <v>489</v>
      </c>
      <c r="C60" s="19" t="s">
        <v>340</v>
      </c>
      <c r="D60" s="19" t="s">
        <v>352</v>
      </c>
      <c r="E60" s="19" t="s">
        <v>479</v>
      </c>
      <c r="F60" s="21" t="s">
        <v>349</v>
      </c>
      <c r="G60" s="19" t="s">
        <v>363</v>
      </c>
      <c r="H60" s="21" t="s">
        <v>355</v>
      </c>
      <c r="I60" s="21" t="s">
        <v>346</v>
      </c>
      <c r="J60" s="19" t="s">
        <v>494</v>
      </c>
    </row>
    <row r="61" ht="40.5" customHeight="1" spans="1:10">
      <c r="A61" s="100" t="s">
        <v>303</v>
      </c>
      <c r="B61" s="19" t="s">
        <v>489</v>
      </c>
      <c r="C61" s="19" t="s">
        <v>370</v>
      </c>
      <c r="D61" s="19" t="s">
        <v>371</v>
      </c>
      <c r="E61" s="19" t="s">
        <v>495</v>
      </c>
      <c r="F61" s="21" t="s">
        <v>343</v>
      </c>
      <c r="G61" s="19" t="s">
        <v>496</v>
      </c>
      <c r="H61" s="21" t="s">
        <v>355</v>
      </c>
      <c r="I61" s="21" t="s">
        <v>359</v>
      </c>
      <c r="J61" s="19" t="s">
        <v>497</v>
      </c>
    </row>
    <row r="62" ht="40.5" customHeight="1" spans="1:10">
      <c r="A62" s="100" t="s">
        <v>303</v>
      </c>
      <c r="B62" s="19" t="s">
        <v>489</v>
      </c>
      <c r="C62" s="19" t="s">
        <v>370</v>
      </c>
      <c r="D62" s="19" t="s">
        <v>371</v>
      </c>
      <c r="E62" s="19" t="s">
        <v>396</v>
      </c>
      <c r="F62" s="21" t="s">
        <v>373</v>
      </c>
      <c r="G62" s="19" t="s">
        <v>363</v>
      </c>
      <c r="H62" s="21" t="s">
        <v>355</v>
      </c>
      <c r="I62" s="21" t="s">
        <v>359</v>
      </c>
      <c r="J62" s="19" t="s">
        <v>498</v>
      </c>
    </row>
    <row r="63" ht="40.5" customHeight="1" spans="1:10">
      <c r="A63" s="100" t="s">
        <v>303</v>
      </c>
      <c r="B63" s="19" t="s">
        <v>489</v>
      </c>
      <c r="C63" s="19" t="s">
        <v>370</v>
      </c>
      <c r="D63" s="19" t="s">
        <v>377</v>
      </c>
      <c r="E63" s="19" t="s">
        <v>485</v>
      </c>
      <c r="F63" s="21" t="s">
        <v>367</v>
      </c>
      <c r="G63" s="19" t="s">
        <v>400</v>
      </c>
      <c r="H63" s="21" t="s">
        <v>355</v>
      </c>
      <c r="I63" s="21" t="s">
        <v>346</v>
      </c>
      <c r="J63" s="19" t="s">
        <v>499</v>
      </c>
    </row>
    <row r="64" ht="40.5" customHeight="1" spans="1:10">
      <c r="A64" s="100" t="s">
        <v>303</v>
      </c>
      <c r="B64" s="19" t="s">
        <v>489</v>
      </c>
      <c r="C64" s="19" t="s">
        <v>380</v>
      </c>
      <c r="D64" s="19" t="s">
        <v>381</v>
      </c>
      <c r="E64" s="19" t="s">
        <v>403</v>
      </c>
      <c r="F64" s="21" t="s">
        <v>373</v>
      </c>
      <c r="G64" s="19" t="s">
        <v>363</v>
      </c>
      <c r="H64" s="21" t="s">
        <v>355</v>
      </c>
      <c r="I64" s="21" t="s">
        <v>346</v>
      </c>
      <c r="J64" s="19" t="s">
        <v>424</v>
      </c>
    </row>
    <row r="65" ht="40.5" customHeight="1" spans="1:10">
      <c r="A65" s="100" t="s">
        <v>309</v>
      </c>
      <c r="B65" s="19" t="s">
        <v>500</v>
      </c>
      <c r="C65" s="19" t="s">
        <v>340</v>
      </c>
      <c r="D65" s="19" t="s">
        <v>341</v>
      </c>
      <c r="E65" s="19" t="s">
        <v>501</v>
      </c>
      <c r="F65" s="21" t="s">
        <v>349</v>
      </c>
      <c r="G65" s="19" t="s">
        <v>502</v>
      </c>
      <c r="H65" s="21" t="s">
        <v>503</v>
      </c>
      <c r="I65" s="21" t="s">
        <v>346</v>
      </c>
      <c r="J65" s="19" t="s">
        <v>504</v>
      </c>
    </row>
    <row r="66" ht="40.5" customHeight="1" spans="1:10">
      <c r="A66" s="100" t="s">
        <v>309</v>
      </c>
      <c r="B66" s="19" t="s">
        <v>500</v>
      </c>
      <c r="C66" s="19" t="s">
        <v>340</v>
      </c>
      <c r="D66" s="19" t="s">
        <v>352</v>
      </c>
      <c r="E66" s="19" t="s">
        <v>353</v>
      </c>
      <c r="F66" s="21" t="s">
        <v>349</v>
      </c>
      <c r="G66" s="19" t="s">
        <v>391</v>
      </c>
      <c r="H66" s="21" t="s">
        <v>355</v>
      </c>
      <c r="I66" s="21" t="s">
        <v>346</v>
      </c>
      <c r="J66" s="19" t="s">
        <v>505</v>
      </c>
    </row>
    <row r="67" ht="40.5" customHeight="1" spans="1:10">
      <c r="A67" s="100" t="s">
        <v>309</v>
      </c>
      <c r="B67" s="19" t="s">
        <v>500</v>
      </c>
      <c r="C67" s="19" t="s">
        <v>340</v>
      </c>
      <c r="D67" s="19" t="s">
        <v>361</v>
      </c>
      <c r="E67" s="19" t="s">
        <v>506</v>
      </c>
      <c r="F67" s="21" t="s">
        <v>349</v>
      </c>
      <c r="G67" s="19" t="s">
        <v>363</v>
      </c>
      <c r="H67" s="21" t="s">
        <v>355</v>
      </c>
      <c r="I67" s="21" t="s">
        <v>346</v>
      </c>
      <c r="J67" s="19" t="s">
        <v>507</v>
      </c>
    </row>
    <row r="68" ht="40.5" customHeight="1" spans="1:10">
      <c r="A68" s="100" t="s">
        <v>309</v>
      </c>
      <c r="B68" s="19" t="s">
        <v>500</v>
      </c>
      <c r="C68" s="19" t="s">
        <v>370</v>
      </c>
      <c r="D68" s="19" t="s">
        <v>371</v>
      </c>
      <c r="E68" s="19" t="s">
        <v>417</v>
      </c>
      <c r="F68" s="21" t="s">
        <v>349</v>
      </c>
      <c r="G68" s="19" t="s">
        <v>363</v>
      </c>
      <c r="H68" s="21" t="s">
        <v>355</v>
      </c>
      <c r="I68" s="21" t="s">
        <v>346</v>
      </c>
      <c r="J68" s="19" t="s">
        <v>508</v>
      </c>
    </row>
    <row r="69" ht="40.5" customHeight="1" spans="1:10">
      <c r="A69" s="100" t="s">
        <v>309</v>
      </c>
      <c r="B69" s="19" t="s">
        <v>500</v>
      </c>
      <c r="C69" s="19" t="s">
        <v>370</v>
      </c>
      <c r="D69" s="19" t="s">
        <v>371</v>
      </c>
      <c r="E69" s="19" t="s">
        <v>509</v>
      </c>
      <c r="F69" s="21" t="s">
        <v>349</v>
      </c>
      <c r="G69" s="19" t="s">
        <v>391</v>
      </c>
      <c r="H69" s="21" t="s">
        <v>355</v>
      </c>
      <c r="I69" s="21" t="s">
        <v>346</v>
      </c>
      <c r="J69" s="19" t="s">
        <v>510</v>
      </c>
    </row>
    <row r="70" ht="40.5" customHeight="1" spans="1:10">
      <c r="A70" s="100" t="s">
        <v>309</v>
      </c>
      <c r="B70" s="19" t="s">
        <v>500</v>
      </c>
      <c r="C70" s="19" t="s">
        <v>370</v>
      </c>
      <c r="D70" s="19" t="s">
        <v>421</v>
      </c>
      <c r="E70" s="19" t="s">
        <v>511</v>
      </c>
      <c r="F70" s="21" t="s">
        <v>349</v>
      </c>
      <c r="G70" s="19" t="s">
        <v>400</v>
      </c>
      <c r="H70" s="21" t="s">
        <v>401</v>
      </c>
      <c r="I70" s="21" t="s">
        <v>346</v>
      </c>
      <c r="J70" s="19" t="s">
        <v>512</v>
      </c>
    </row>
    <row r="71" ht="40.5" customHeight="1" spans="1:10">
      <c r="A71" s="100" t="s">
        <v>309</v>
      </c>
      <c r="B71" s="19" t="s">
        <v>500</v>
      </c>
      <c r="C71" s="19" t="s">
        <v>380</v>
      </c>
      <c r="D71" s="19" t="s">
        <v>381</v>
      </c>
      <c r="E71" s="19" t="s">
        <v>403</v>
      </c>
      <c r="F71" s="21" t="s">
        <v>349</v>
      </c>
      <c r="G71" s="19" t="s">
        <v>363</v>
      </c>
      <c r="H71" s="21" t="s">
        <v>355</v>
      </c>
      <c r="I71" s="21" t="s">
        <v>346</v>
      </c>
      <c r="J71" s="19" t="s">
        <v>513</v>
      </c>
    </row>
    <row r="72" ht="40.5" customHeight="1" spans="1:10">
      <c r="A72" s="100" t="s">
        <v>289</v>
      </c>
      <c r="B72" s="19" t="s">
        <v>514</v>
      </c>
      <c r="C72" s="19" t="s">
        <v>340</v>
      </c>
      <c r="D72" s="19" t="s">
        <v>341</v>
      </c>
      <c r="E72" s="19" t="s">
        <v>515</v>
      </c>
      <c r="F72" s="21" t="s">
        <v>343</v>
      </c>
      <c r="G72" s="19" t="s">
        <v>120</v>
      </c>
      <c r="H72" s="21" t="s">
        <v>516</v>
      </c>
      <c r="I72" s="21" t="s">
        <v>346</v>
      </c>
      <c r="J72" s="19" t="s">
        <v>517</v>
      </c>
    </row>
    <row r="73" ht="40.5" customHeight="1" spans="1:10">
      <c r="A73" s="100" t="s">
        <v>289</v>
      </c>
      <c r="B73" s="19" t="s">
        <v>514</v>
      </c>
      <c r="C73" s="19" t="s">
        <v>340</v>
      </c>
      <c r="D73" s="19" t="s">
        <v>341</v>
      </c>
      <c r="E73" s="19" t="s">
        <v>518</v>
      </c>
      <c r="F73" s="21" t="s">
        <v>343</v>
      </c>
      <c r="G73" s="19" t="s">
        <v>120</v>
      </c>
      <c r="H73" s="21" t="s">
        <v>516</v>
      </c>
      <c r="I73" s="21" t="s">
        <v>346</v>
      </c>
      <c r="J73" s="19" t="s">
        <v>519</v>
      </c>
    </row>
    <row r="74" ht="40.5" customHeight="1" spans="1:10">
      <c r="A74" s="100" t="s">
        <v>289</v>
      </c>
      <c r="B74" s="19" t="s">
        <v>514</v>
      </c>
      <c r="C74" s="19" t="s">
        <v>340</v>
      </c>
      <c r="D74" s="19" t="s">
        <v>341</v>
      </c>
      <c r="E74" s="19" t="s">
        <v>520</v>
      </c>
      <c r="F74" s="21" t="s">
        <v>343</v>
      </c>
      <c r="G74" s="19" t="s">
        <v>394</v>
      </c>
      <c r="H74" s="21" t="s">
        <v>521</v>
      </c>
      <c r="I74" s="21" t="s">
        <v>346</v>
      </c>
      <c r="J74" s="19" t="s">
        <v>522</v>
      </c>
    </row>
    <row r="75" ht="40.5" customHeight="1" spans="1:10">
      <c r="A75" s="100" t="s">
        <v>289</v>
      </c>
      <c r="B75" s="19" t="s">
        <v>514</v>
      </c>
      <c r="C75" s="19" t="s">
        <v>340</v>
      </c>
      <c r="D75" s="19" t="s">
        <v>341</v>
      </c>
      <c r="E75" s="19" t="s">
        <v>523</v>
      </c>
      <c r="F75" s="21" t="s">
        <v>343</v>
      </c>
      <c r="G75" s="19" t="s">
        <v>394</v>
      </c>
      <c r="H75" s="21" t="s">
        <v>521</v>
      </c>
      <c r="I75" s="21" t="s">
        <v>346</v>
      </c>
      <c r="J75" s="19" t="s">
        <v>524</v>
      </c>
    </row>
    <row r="76" ht="40.5" customHeight="1" spans="1:10">
      <c r="A76" s="100" t="s">
        <v>289</v>
      </c>
      <c r="B76" s="19" t="s">
        <v>514</v>
      </c>
      <c r="C76" s="19" t="s">
        <v>340</v>
      </c>
      <c r="D76" s="19" t="s">
        <v>341</v>
      </c>
      <c r="E76" s="19" t="s">
        <v>525</v>
      </c>
      <c r="F76" s="21" t="s">
        <v>343</v>
      </c>
      <c r="G76" s="19" t="s">
        <v>118</v>
      </c>
      <c r="H76" s="21" t="s">
        <v>526</v>
      </c>
      <c r="I76" s="21" t="s">
        <v>346</v>
      </c>
      <c r="J76" s="19" t="s">
        <v>527</v>
      </c>
    </row>
    <row r="77" ht="40.5" customHeight="1" spans="1:10">
      <c r="A77" s="100" t="s">
        <v>289</v>
      </c>
      <c r="B77" s="19" t="s">
        <v>514</v>
      </c>
      <c r="C77" s="19" t="s">
        <v>340</v>
      </c>
      <c r="D77" s="19" t="s">
        <v>341</v>
      </c>
      <c r="E77" s="19" t="s">
        <v>528</v>
      </c>
      <c r="F77" s="21" t="s">
        <v>343</v>
      </c>
      <c r="G77" s="19" t="s">
        <v>529</v>
      </c>
      <c r="H77" s="21" t="s">
        <v>516</v>
      </c>
      <c r="I77" s="21" t="s">
        <v>346</v>
      </c>
      <c r="J77" s="19" t="s">
        <v>530</v>
      </c>
    </row>
    <row r="78" ht="40.5" customHeight="1" spans="1:10">
      <c r="A78" s="100" t="s">
        <v>289</v>
      </c>
      <c r="B78" s="19" t="s">
        <v>514</v>
      </c>
      <c r="C78" s="19" t="s">
        <v>340</v>
      </c>
      <c r="D78" s="19" t="s">
        <v>352</v>
      </c>
      <c r="E78" s="19" t="s">
        <v>531</v>
      </c>
      <c r="F78" s="21" t="s">
        <v>343</v>
      </c>
      <c r="G78" s="19" t="s">
        <v>400</v>
      </c>
      <c r="H78" s="21" t="s">
        <v>516</v>
      </c>
      <c r="I78" s="21" t="s">
        <v>346</v>
      </c>
      <c r="J78" s="19" t="s">
        <v>532</v>
      </c>
    </row>
    <row r="79" ht="40.5" customHeight="1" spans="1:10">
      <c r="A79" s="100" t="s">
        <v>289</v>
      </c>
      <c r="B79" s="19" t="s">
        <v>514</v>
      </c>
      <c r="C79" s="19" t="s">
        <v>340</v>
      </c>
      <c r="D79" s="19" t="s">
        <v>352</v>
      </c>
      <c r="E79" s="19" t="s">
        <v>533</v>
      </c>
      <c r="F79" s="21" t="s">
        <v>343</v>
      </c>
      <c r="G79" s="19" t="s">
        <v>394</v>
      </c>
      <c r="H79" s="21" t="s">
        <v>521</v>
      </c>
      <c r="I79" s="21" t="s">
        <v>346</v>
      </c>
      <c r="J79" s="19" t="s">
        <v>534</v>
      </c>
    </row>
    <row r="80" ht="40.5" customHeight="1" spans="1:10">
      <c r="A80" s="100" t="s">
        <v>289</v>
      </c>
      <c r="B80" s="19" t="s">
        <v>514</v>
      </c>
      <c r="C80" s="19" t="s">
        <v>340</v>
      </c>
      <c r="D80" s="19" t="s">
        <v>352</v>
      </c>
      <c r="E80" s="19" t="s">
        <v>535</v>
      </c>
      <c r="F80" s="21" t="s">
        <v>343</v>
      </c>
      <c r="G80" s="19" t="s">
        <v>529</v>
      </c>
      <c r="H80" s="21" t="s">
        <v>526</v>
      </c>
      <c r="I80" s="21" t="s">
        <v>346</v>
      </c>
      <c r="J80" s="19" t="s">
        <v>536</v>
      </c>
    </row>
    <row r="81" ht="40.5" customHeight="1" spans="1:10">
      <c r="A81" s="100" t="s">
        <v>289</v>
      </c>
      <c r="B81" s="19" t="s">
        <v>514</v>
      </c>
      <c r="C81" s="19" t="s">
        <v>340</v>
      </c>
      <c r="D81" s="19" t="s">
        <v>361</v>
      </c>
      <c r="E81" s="19" t="s">
        <v>537</v>
      </c>
      <c r="F81" s="21" t="s">
        <v>349</v>
      </c>
      <c r="G81" s="19" t="s">
        <v>427</v>
      </c>
      <c r="H81" s="21" t="s">
        <v>355</v>
      </c>
      <c r="I81" s="21" t="s">
        <v>346</v>
      </c>
      <c r="J81" s="19" t="s">
        <v>538</v>
      </c>
    </row>
    <row r="82" ht="40.5" customHeight="1" spans="1:10">
      <c r="A82" s="100" t="s">
        <v>289</v>
      </c>
      <c r="B82" s="19" t="s">
        <v>514</v>
      </c>
      <c r="C82" s="19" t="s">
        <v>340</v>
      </c>
      <c r="D82" s="19" t="s">
        <v>365</v>
      </c>
      <c r="E82" s="19" t="s">
        <v>366</v>
      </c>
      <c r="F82" s="21" t="s">
        <v>349</v>
      </c>
      <c r="G82" s="19" t="s">
        <v>354</v>
      </c>
      <c r="H82" s="21" t="s">
        <v>355</v>
      </c>
      <c r="I82" s="21" t="s">
        <v>346</v>
      </c>
      <c r="J82" s="19" t="s">
        <v>539</v>
      </c>
    </row>
    <row r="83" ht="40.5" customHeight="1" spans="1:10">
      <c r="A83" s="100" t="s">
        <v>289</v>
      </c>
      <c r="B83" s="19" t="s">
        <v>514</v>
      </c>
      <c r="C83" s="19" t="s">
        <v>370</v>
      </c>
      <c r="D83" s="19" t="s">
        <v>540</v>
      </c>
      <c r="E83" s="19" t="s">
        <v>541</v>
      </c>
      <c r="F83" s="21" t="s">
        <v>373</v>
      </c>
      <c r="G83" s="19" t="s">
        <v>363</v>
      </c>
      <c r="H83" s="21" t="s">
        <v>355</v>
      </c>
      <c r="I83" s="21" t="s">
        <v>359</v>
      </c>
      <c r="J83" s="19" t="s">
        <v>542</v>
      </c>
    </row>
    <row r="84" ht="40.5" customHeight="1" spans="1:10">
      <c r="A84" s="100" t="s">
        <v>289</v>
      </c>
      <c r="B84" s="19" t="s">
        <v>514</v>
      </c>
      <c r="C84" s="19" t="s">
        <v>370</v>
      </c>
      <c r="D84" s="19" t="s">
        <v>371</v>
      </c>
      <c r="E84" s="19" t="s">
        <v>543</v>
      </c>
      <c r="F84" s="21" t="s">
        <v>349</v>
      </c>
      <c r="G84" s="19" t="s">
        <v>391</v>
      </c>
      <c r="H84" s="21" t="s">
        <v>355</v>
      </c>
      <c r="I84" s="21" t="s">
        <v>359</v>
      </c>
      <c r="J84" s="19" t="s">
        <v>544</v>
      </c>
    </row>
    <row r="85" ht="40.5" customHeight="1" spans="1:10">
      <c r="A85" s="100" t="s">
        <v>289</v>
      </c>
      <c r="B85" s="19" t="s">
        <v>514</v>
      </c>
      <c r="C85" s="19" t="s">
        <v>370</v>
      </c>
      <c r="D85" s="19" t="s">
        <v>377</v>
      </c>
      <c r="E85" s="19" t="s">
        <v>545</v>
      </c>
      <c r="F85" s="21" t="s">
        <v>349</v>
      </c>
      <c r="G85" s="19" t="s">
        <v>363</v>
      </c>
      <c r="H85" s="21" t="s">
        <v>355</v>
      </c>
      <c r="I85" s="21" t="s">
        <v>346</v>
      </c>
      <c r="J85" s="19" t="s">
        <v>546</v>
      </c>
    </row>
    <row r="86" ht="40.5" customHeight="1" spans="1:10">
      <c r="A86" s="100" t="s">
        <v>289</v>
      </c>
      <c r="B86" s="19" t="s">
        <v>514</v>
      </c>
      <c r="C86" s="19" t="s">
        <v>380</v>
      </c>
      <c r="D86" s="19" t="s">
        <v>381</v>
      </c>
      <c r="E86" s="19" t="s">
        <v>382</v>
      </c>
      <c r="F86" s="21" t="s">
        <v>349</v>
      </c>
      <c r="G86" s="19" t="s">
        <v>363</v>
      </c>
      <c r="H86" s="21" t="s">
        <v>355</v>
      </c>
      <c r="I86" s="21" t="s">
        <v>359</v>
      </c>
      <c r="J86" s="19" t="s">
        <v>547</v>
      </c>
    </row>
    <row r="87" ht="40.5" customHeight="1" spans="1:10">
      <c r="A87" s="100" t="s">
        <v>315</v>
      </c>
      <c r="B87" s="19" t="s">
        <v>548</v>
      </c>
      <c r="C87" s="19" t="s">
        <v>340</v>
      </c>
      <c r="D87" s="19" t="s">
        <v>341</v>
      </c>
      <c r="E87" s="19" t="s">
        <v>549</v>
      </c>
      <c r="F87" s="21" t="s">
        <v>349</v>
      </c>
      <c r="G87" s="19" t="s">
        <v>400</v>
      </c>
      <c r="H87" s="21" t="s">
        <v>456</v>
      </c>
      <c r="I87" s="21" t="s">
        <v>346</v>
      </c>
      <c r="J87" s="19" t="s">
        <v>550</v>
      </c>
    </row>
    <row r="88" ht="40.5" customHeight="1" spans="1:10">
      <c r="A88" s="100" t="s">
        <v>315</v>
      </c>
      <c r="B88" s="19" t="s">
        <v>548</v>
      </c>
      <c r="C88" s="19" t="s">
        <v>340</v>
      </c>
      <c r="D88" s="19" t="s">
        <v>352</v>
      </c>
      <c r="E88" s="19" t="s">
        <v>551</v>
      </c>
      <c r="F88" s="21" t="s">
        <v>373</v>
      </c>
      <c r="G88" s="19" t="s">
        <v>423</v>
      </c>
      <c r="H88" s="21" t="s">
        <v>355</v>
      </c>
      <c r="I88" s="21" t="s">
        <v>346</v>
      </c>
      <c r="J88" s="19" t="s">
        <v>552</v>
      </c>
    </row>
    <row r="89" ht="40.5" customHeight="1" spans="1:10">
      <c r="A89" s="100" t="s">
        <v>315</v>
      </c>
      <c r="B89" s="19" t="s">
        <v>548</v>
      </c>
      <c r="C89" s="19" t="s">
        <v>340</v>
      </c>
      <c r="D89" s="19" t="s">
        <v>361</v>
      </c>
      <c r="E89" s="19" t="s">
        <v>553</v>
      </c>
      <c r="F89" s="21" t="s">
        <v>373</v>
      </c>
      <c r="G89" s="19" t="s">
        <v>423</v>
      </c>
      <c r="H89" s="21" t="s">
        <v>355</v>
      </c>
      <c r="I89" s="21" t="s">
        <v>346</v>
      </c>
      <c r="J89" s="19" t="s">
        <v>554</v>
      </c>
    </row>
    <row r="90" ht="40.5" customHeight="1" spans="1:10">
      <c r="A90" s="100" t="s">
        <v>315</v>
      </c>
      <c r="B90" s="19" t="s">
        <v>548</v>
      </c>
      <c r="C90" s="19" t="s">
        <v>370</v>
      </c>
      <c r="D90" s="19" t="s">
        <v>371</v>
      </c>
      <c r="E90" s="19" t="s">
        <v>555</v>
      </c>
      <c r="F90" s="21" t="s">
        <v>349</v>
      </c>
      <c r="G90" s="19" t="s">
        <v>423</v>
      </c>
      <c r="H90" s="21" t="s">
        <v>355</v>
      </c>
      <c r="I90" s="21" t="s">
        <v>346</v>
      </c>
      <c r="J90" s="19" t="s">
        <v>556</v>
      </c>
    </row>
    <row r="91" ht="40.5" customHeight="1" spans="1:10">
      <c r="A91" s="100" t="s">
        <v>315</v>
      </c>
      <c r="B91" s="19" t="s">
        <v>548</v>
      </c>
      <c r="C91" s="19" t="s">
        <v>370</v>
      </c>
      <c r="D91" s="19" t="s">
        <v>371</v>
      </c>
      <c r="E91" s="19" t="s">
        <v>557</v>
      </c>
      <c r="F91" s="21" t="s">
        <v>373</v>
      </c>
      <c r="G91" s="19" t="s">
        <v>423</v>
      </c>
      <c r="H91" s="21" t="s">
        <v>355</v>
      </c>
      <c r="I91" s="21" t="s">
        <v>346</v>
      </c>
      <c r="J91" s="19" t="s">
        <v>558</v>
      </c>
    </row>
    <row r="92" ht="40.5" customHeight="1" spans="1:10">
      <c r="A92" s="100" t="s">
        <v>315</v>
      </c>
      <c r="B92" s="19" t="s">
        <v>548</v>
      </c>
      <c r="C92" s="19" t="s">
        <v>370</v>
      </c>
      <c r="D92" s="19" t="s">
        <v>377</v>
      </c>
      <c r="E92" s="19" t="s">
        <v>485</v>
      </c>
      <c r="F92" s="21" t="s">
        <v>367</v>
      </c>
      <c r="G92" s="19" t="s">
        <v>400</v>
      </c>
      <c r="H92" s="21" t="s">
        <v>355</v>
      </c>
      <c r="I92" s="21" t="s">
        <v>346</v>
      </c>
      <c r="J92" s="19" t="s">
        <v>559</v>
      </c>
    </row>
    <row r="93" ht="40.5" customHeight="1" spans="1:10">
      <c r="A93" s="100" t="s">
        <v>315</v>
      </c>
      <c r="B93" s="19" t="s">
        <v>548</v>
      </c>
      <c r="C93" s="19" t="s">
        <v>370</v>
      </c>
      <c r="D93" s="19" t="s">
        <v>421</v>
      </c>
      <c r="E93" s="19" t="s">
        <v>560</v>
      </c>
      <c r="F93" s="21" t="s">
        <v>349</v>
      </c>
      <c r="G93" s="19" t="s">
        <v>561</v>
      </c>
      <c r="H93" s="21" t="s">
        <v>355</v>
      </c>
      <c r="I93" s="21" t="s">
        <v>346</v>
      </c>
      <c r="J93" s="19" t="s">
        <v>562</v>
      </c>
    </row>
    <row r="94" ht="40.5" customHeight="1" spans="1:10">
      <c r="A94" s="100" t="s">
        <v>315</v>
      </c>
      <c r="B94" s="19" t="s">
        <v>548</v>
      </c>
      <c r="C94" s="19" t="s">
        <v>380</v>
      </c>
      <c r="D94" s="19" t="s">
        <v>381</v>
      </c>
      <c r="E94" s="19" t="s">
        <v>563</v>
      </c>
      <c r="F94" s="21" t="s">
        <v>349</v>
      </c>
      <c r="G94" s="19" t="s">
        <v>363</v>
      </c>
      <c r="H94" s="21" t="s">
        <v>355</v>
      </c>
      <c r="I94" s="21" t="s">
        <v>346</v>
      </c>
      <c r="J94" s="19" t="s">
        <v>564</v>
      </c>
    </row>
    <row r="95" ht="40.5" customHeight="1" spans="1:10">
      <c r="A95" s="100" t="s">
        <v>315</v>
      </c>
      <c r="B95" s="19" t="s">
        <v>548</v>
      </c>
      <c r="C95" s="19" t="s">
        <v>380</v>
      </c>
      <c r="D95" s="19" t="s">
        <v>381</v>
      </c>
      <c r="E95" s="19" t="s">
        <v>565</v>
      </c>
      <c r="F95" s="21" t="s">
        <v>349</v>
      </c>
      <c r="G95" s="19" t="s">
        <v>363</v>
      </c>
      <c r="H95" s="21" t="s">
        <v>355</v>
      </c>
      <c r="I95" s="21" t="s">
        <v>346</v>
      </c>
      <c r="J95" s="19" t="s">
        <v>566</v>
      </c>
    </row>
    <row r="96" ht="40.5" customHeight="1" spans="1:10">
      <c r="A96" s="100" t="s">
        <v>291</v>
      </c>
      <c r="B96" s="19" t="s">
        <v>567</v>
      </c>
      <c r="C96" s="19" t="s">
        <v>340</v>
      </c>
      <c r="D96" s="19" t="s">
        <v>341</v>
      </c>
      <c r="E96" s="19" t="s">
        <v>471</v>
      </c>
      <c r="F96" s="21" t="s">
        <v>349</v>
      </c>
      <c r="G96" s="19" t="s">
        <v>568</v>
      </c>
      <c r="H96" s="21" t="s">
        <v>472</v>
      </c>
      <c r="I96" s="21" t="s">
        <v>346</v>
      </c>
      <c r="J96" s="19" t="s">
        <v>569</v>
      </c>
    </row>
    <row r="97" ht="40.5" customHeight="1" spans="1:10">
      <c r="A97" s="100" t="s">
        <v>291</v>
      </c>
      <c r="B97" s="19" t="s">
        <v>567</v>
      </c>
      <c r="C97" s="19" t="s">
        <v>340</v>
      </c>
      <c r="D97" s="19" t="s">
        <v>352</v>
      </c>
      <c r="E97" s="19" t="s">
        <v>477</v>
      </c>
      <c r="F97" s="21" t="s">
        <v>349</v>
      </c>
      <c r="G97" s="19" t="s">
        <v>354</v>
      </c>
      <c r="H97" s="21" t="s">
        <v>355</v>
      </c>
      <c r="I97" s="21" t="s">
        <v>346</v>
      </c>
      <c r="J97" s="19" t="s">
        <v>570</v>
      </c>
    </row>
    <row r="98" ht="40.5" customHeight="1" spans="1:10">
      <c r="A98" s="100" t="s">
        <v>291</v>
      </c>
      <c r="B98" s="19" t="s">
        <v>567</v>
      </c>
      <c r="C98" s="19" t="s">
        <v>340</v>
      </c>
      <c r="D98" s="19" t="s">
        <v>352</v>
      </c>
      <c r="E98" s="19" t="s">
        <v>479</v>
      </c>
      <c r="F98" s="21" t="s">
        <v>349</v>
      </c>
      <c r="G98" s="19" t="s">
        <v>363</v>
      </c>
      <c r="H98" s="21" t="s">
        <v>355</v>
      </c>
      <c r="I98" s="21" t="s">
        <v>346</v>
      </c>
      <c r="J98" s="19" t="s">
        <v>494</v>
      </c>
    </row>
    <row r="99" ht="40.5" customHeight="1" spans="1:10">
      <c r="A99" s="100" t="s">
        <v>291</v>
      </c>
      <c r="B99" s="19" t="s">
        <v>567</v>
      </c>
      <c r="C99" s="19" t="s">
        <v>370</v>
      </c>
      <c r="D99" s="19" t="s">
        <v>371</v>
      </c>
      <c r="E99" s="19" t="s">
        <v>448</v>
      </c>
      <c r="F99" s="21" t="s">
        <v>349</v>
      </c>
      <c r="G99" s="19" t="s">
        <v>363</v>
      </c>
      <c r="H99" s="21" t="s">
        <v>355</v>
      </c>
      <c r="I99" s="21" t="s">
        <v>346</v>
      </c>
      <c r="J99" s="19" t="s">
        <v>449</v>
      </c>
    </row>
    <row r="100" ht="40.5" customHeight="1" spans="1:10">
      <c r="A100" s="100" t="s">
        <v>291</v>
      </c>
      <c r="B100" s="19" t="s">
        <v>567</v>
      </c>
      <c r="C100" s="19" t="s">
        <v>370</v>
      </c>
      <c r="D100" s="19" t="s">
        <v>371</v>
      </c>
      <c r="E100" s="19" t="s">
        <v>509</v>
      </c>
      <c r="F100" s="21" t="s">
        <v>349</v>
      </c>
      <c r="G100" s="19" t="s">
        <v>354</v>
      </c>
      <c r="H100" s="21" t="s">
        <v>355</v>
      </c>
      <c r="I100" s="21" t="s">
        <v>346</v>
      </c>
      <c r="J100" s="19" t="s">
        <v>571</v>
      </c>
    </row>
    <row r="101" ht="40.5" customHeight="1" spans="1:10">
      <c r="A101" s="100" t="s">
        <v>291</v>
      </c>
      <c r="B101" s="19" t="s">
        <v>567</v>
      </c>
      <c r="C101" s="19" t="s">
        <v>370</v>
      </c>
      <c r="D101" s="19" t="s">
        <v>371</v>
      </c>
      <c r="E101" s="19" t="s">
        <v>572</v>
      </c>
      <c r="F101" s="21" t="s">
        <v>349</v>
      </c>
      <c r="G101" s="19" t="s">
        <v>363</v>
      </c>
      <c r="H101" s="21" t="s">
        <v>355</v>
      </c>
      <c r="I101" s="21" t="s">
        <v>359</v>
      </c>
      <c r="J101" s="19" t="s">
        <v>573</v>
      </c>
    </row>
    <row r="102" ht="40.5" customHeight="1" spans="1:10">
      <c r="A102" s="100" t="s">
        <v>291</v>
      </c>
      <c r="B102" s="19" t="s">
        <v>567</v>
      </c>
      <c r="C102" s="19" t="s">
        <v>370</v>
      </c>
      <c r="D102" s="19" t="s">
        <v>421</v>
      </c>
      <c r="E102" s="19" t="s">
        <v>399</v>
      </c>
      <c r="F102" s="21" t="s">
        <v>343</v>
      </c>
      <c r="G102" s="19" t="s">
        <v>450</v>
      </c>
      <c r="H102" s="21" t="s">
        <v>401</v>
      </c>
      <c r="I102" s="21" t="s">
        <v>346</v>
      </c>
      <c r="J102" s="19" t="s">
        <v>451</v>
      </c>
    </row>
    <row r="103" ht="40.5" customHeight="1" spans="1:10">
      <c r="A103" s="100" t="s">
        <v>291</v>
      </c>
      <c r="B103" s="19" t="s">
        <v>567</v>
      </c>
      <c r="C103" s="19" t="s">
        <v>380</v>
      </c>
      <c r="D103" s="19" t="s">
        <v>381</v>
      </c>
      <c r="E103" s="19" t="s">
        <v>403</v>
      </c>
      <c r="F103" s="21" t="s">
        <v>349</v>
      </c>
      <c r="G103" s="19" t="s">
        <v>363</v>
      </c>
      <c r="H103" s="21" t="s">
        <v>355</v>
      </c>
      <c r="I103" s="21" t="s">
        <v>346</v>
      </c>
      <c r="J103" s="19" t="s">
        <v>424</v>
      </c>
    </row>
    <row r="104" ht="40.5" customHeight="1" spans="1:10">
      <c r="A104" s="100" t="s">
        <v>319</v>
      </c>
      <c r="B104" s="19" t="s">
        <v>574</v>
      </c>
      <c r="C104" s="19" t="s">
        <v>340</v>
      </c>
      <c r="D104" s="19" t="s">
        <v>341</v>
      </c>
      <c r="E104" s="19" t="s">
        <v>575</v>
      </c>
      <c r="F104" s="21" t="s">
        <v>343</v>
      </c>
      <c r="G104" s="19" t="s">
        <v>443</v>
      </c>
      <c r="H104" s="21" t="s">
        <v>472</v>
      </c>
      <c r="I104" s="21" t="s">
        <v>346</v>
      </c>
      <c r="J104" s="19" t="s">
        <v>576</v>
      </c>
    </row>
    <row r="105" ht="40.5" customHeight="1" spans="1:10">
      <c r="A105" s="100" t="s">
        <v>319</v>
      </c>
      <c r="B105" s="19" t="s">
        <v>574</v>
      </c>
      <c r="C105" s="19" t="s">
        <v>340</v>
      </c>
      <c r="D105" s="19" t="s">
        <v>352</v>
      </c>
      <c r="E105" s="19" t="s">
        <v>577</v>
      </c>
      <c r="F105" s="21" t="s">
        <v>349</v>
      </c>
      <c r="G105" s="19" t="s">
        <v>363</v>
      </c>
      <c r="H105" s="21" t="s">
        <v>355</v>
      </c>
      <c r="I105" s="21" t="s">
        <v>346</v>
      </c>
      <c r="J105" s="19" t="s">
        <v>578</v>
      </c>
    </row>
    <row r="106" ht="40.5" customHeight="1" spans="1:10">
      <c r="A106" s="100" t="s">
        <v>319</v>
      </c>
      <c r="B106" s="19" t="s">
        <v>574</v>
      </c>
      <c r="C106" s="19" t="s">
        <v>340</v>
      </c>
      <c r="D106" s="19" t="s">
        <v>361</v>
      </c>
      <c r="E106" s="19" t="s">
        <v>579</v>
      </c>
      <c r="F106" s="21" t="s">
        <v>438</v>
      </c>
      <c r="G106" s="19" t="s">
        <v>580</v>
      </c>
      <c r="H106" s="21" t="s">
        <v>581</v>
      </c>
      <c r="I106" s="21" t="s">
        <v>359</v>
      </c>
      <c r="J106" s="19" t="s">
        <v>582</v>
      </c>
    </row>
    <row r="107" ht="40.5" customHeight="1" spans="1:10">
      <c r="A107" s="100" t="s">
        <v>319</v>
      </c>
      <c r="B107" s="19" t="s">
        <v>574</v>
      </c>
      <c r="C107" s="19" t="s">
        <v>340</v>
      </c>
      <c r="D107" s="19" t="s">
        <v>365</v>
      </c>
      <c r="E107" s="19" t="s">
        <v>366</v>
      </c>
      <c r="F107" s="21" t="s">
        <v>373</v>
      </c>
      <c r="G107" s="19" t="s">
        <v>363</v>
      </c>
      <c r="H107" s="21" t="s">
        <v>355</v>
      </c>
      <c r="I107" s="21" t="s">
        <v>346</v>
      </c>
      <c r="J107" s="19" t="s">
        <v>583</v>
      </c>
    </row>
    <row r="108" ht="40.5" customHeight="1" spans="1:10">
      <c r="A108" s="100" t="s">
        <v>319</v>
      </c>
      <c r="B108" s="19" t="s">
        <v>574</v>
      </c>
      <c r="C108" s="19" t="s">
        <v>370</v>
      </c>
      <c r="D108" s="19" t="s">
        <v>540</v>
      </c>
      <c r="E108" s="19" t="s">
        <v>584</v>
      </c>
      <c r="F108" s="21" t="s">
        <v>349</v>
      </c>
      <c r="G108" s="19" t="s">
        <v>363</v>
      </c>
      <c r="H108" s="21" t="s">
        <v>355</v>
      </c>
      <c r="I108" s="21" t="s">
        <v>359</v>
      </c>
      <c r="J108" s="19" t="s">
        <v>585</v>
      </c>
    </row>
    <row r="109" ht="40.5" customHeight="1" spans="1:10">
      <c r="A109" s="100" t="s">
        <v>319</v>
      </c>
      <c r="B109" s="19" t="s">
        <v>574</v>
      </c>
      <c r="C109" s="19" t="s">
        <v>370</v>
      </c>
      <c r="D109" s="19" t="s">
        <v>371</v>
      </c>
      <c r="E109" s="19" t="s">
        <v>586</v>
      </c>
      <c r="F109" s="21" t="s">
        <v>349</v>
      </c>
      <c r="G109" s="19" t="s">
        <v>363</v>
      </c>
      <c r="H109" s="21" t="s">
        <v>355</v>
      </c>
      <c r="I109" s="21" t="s">
        <v>346</v>
      </c>
      <c r="J109" s="19" t="s">
        <v>587</v>
      </c>
    </row>
    <row r="110" ht="40.5" customHeight="1" spans="1:10">
      <c r="A110" s="100" t="s">
        <v>319</v>
      </c>
      <c r="B110" s="19" t="s">
        <v>574</v>
      </c>
      <c r="C110" s="19" t="s">
        <v>370</v>
      </c>
      <c r="D110" s="19" t="s">
        <v>421</v>
      </c>
      <c r="E110" s="19" t="s">
        <v>588</v>
      </c>
      <c r="F110" s="21" t="s">
        <v>349</v>
      </c>
      <c r="G110" s="19" t="s">
        <v>120</v>
      </c>
      <c r="H110" s="21" t="s">
        <v>401</v>
      </c>
      <c r="I110" s="21" t="s">
        <v>346</v>
      </c>
      <c r="J110" s="19" t="s">
        <v>589</v>
      </c>
    </row>
    <row r="111" ht="40.5" customHeight="1" spans="1:10">
      <c r="A111" s="100" t="s">
        <v>319</v>
      </c>
      <c r="B111" s="19" t="s">
        <v>574</v>
      </c>
      <c r="C111" s="19" t="s">
        <v>380</v>
      </c>
      <c r="D111" s="19" t="s">
        <v>381</v>
      </c>
      <c r="E111" s="19" t="s">
        <v>403</v>
      </c>
      <c r="F111" s="21" t="s">
        <v>349</v>
      </c>
      <c r="G111" s="19" t="s">
        <v>427</v>
      </c>
      <c r="H111" s="21" t="s">
        <v>355</v>
      </c>
      <c r="I111" s="21" t="s">
        <v>346</v>
      </c>
      <c r="J111" s="19" t="s">
        <v>590</v>
      </c>
    </row>
    <row r="112" ht="40.5" customHeight="1" spans="1:10">
      <c r="A112" s="100" t="s">
        <v>307</v>
      </c>
      <c r="B112" s="19" t="s">
        <v>591</v>
      </c>
      <c r="C112" s="19" t="s">
        <v>340</v>
      </c>
      <c r="D112" s="19" t="s">
        <v>341</v>
      </c>
      <c r="E112" s="19" t="s">
        <v>592</v>
      </c>
      <c r="F112" s="21" t="s">
        <v>343</v>
      </c>
      <c r="G112" s="19" t="s">
        <v>593</v>
      </c>
      <c r="H112" s="21" t="s">
        <v>594</v>
      </c>
      <c r="I112" s="21" t="s">
        <v>346</v>
      </c>
      <c r="J112" s="19" t="s">
        <v>595</v>
      </c>
    </row>
    <row r="113" ht="40.5" customHeight="1" spans="1:10">
      <c r="A113" s="100" t="s">
        <v>307</v>
      </c>
      <c r="B113" s="19" t="s">
        <v>591</v>
      </c>
      <c r="C113" s="19" t="s">
        <v>340</v>
      </c>
      <c r="D113" s="19" t="s">
        <v>352</v>
      </c>
      <c r="E113" s="19" t="s">
        <v>387</v>
      </c>
      <c r="F113" s="21" t="s">
        <v>349</v>
      </c>
      <c r="G113" s="19" t="s">
        <v>388</v>
      </c>
      <c r="H113" s="21" t="s">
        <v>355</v>
      </c>
      <c r="I113" s="21" t="s">
        <v>359</v>
      </c>
      <c r="J113" s="19" t="s">
        <v>389</v>
      </c>
    </row>
    <row r="114" ht="40.5" customHeight="1" spans="1:10">
      <c r="A114" s="100" t="s">
        <v>307</v>
      </c>
      <c r="B114" s="19" t="s">
        <v>591</v>
      </c>
      <c r="C114" s="19" t="s">
        <v>340</v>
      </c>
      <c r="D114" s="19" t="s">
        <v>361</v>
      </c>
      <c r="E114" s="19" t="s">
        <v>596</v>
      </c>
      <c r="F114" s="21" t="s">
        <v>438</v>
      </c>
      <c r="G114" s="19" t="s">
        <v>597</v>
      </c>
      <c r="H114" s="21" t="s">
        <v>598</v>
      </c>
      <c r="I114" s="21" t="s">
        <v>359</v>
      </c>
      <c r="J114" s="19" t="s">
        <v>599</v>
      </c>
    </row>
    <row r="115" ht="40.5" customHeight="1" spans="1:10">
      <c r="A115" s="100" t="s">
        <v>307</v>
      </c>
      <c r="B115" s="19" t="s">
        <v>591</v>
      </c>
      <c r="C115" s="19" t="s">
        <v>370</v>
      </c>
      <c r="D115" s="19" t="s">
        <v>371</v>
      </c>
      <c r="E115" s="19" t="s">
        <v>600</v>
      </c>
      <c r="F115" s="21" t="s">
        <v>349</v>
      </c>
      <c r="G115" s="19" t="s">
        <v>363</v>
      </c>
      <c r="H115" s="21" t="s">
        <v>355</v>
      </c>
      <c r="I115" s="21" t="s">
        <v>346</v>
      </c>
      <c r="J115" s="19" t="s">
        <v>601</v>
      </c>
    </row>
    <row r="116" ht="40.5" customHeight="1" spans="1:10">
      <c r="A116" s="100" t="s">
        <v>307</v>
      </c>
      <c r="B116" s="19" t="s">
        <v>591</v>
      </c>
      <c r="C116" s="19" t="s">
        <v>370</v>
      </c>
      <c r="D116" s="19" t="s">
        <v>371</v>
      </c>
      <c r="E116" s="19" t="s">
        <v>417</v>
      </c>
      <c r="F116" s="21" t="s">
        <v>349</v>
      </c>
      <c r="G116" s="19" t="s">
        <v>363</v>
      </c>
      <c r="H116" s="21" t="s">
        <v>355</v>
      </c>
      <c r="I116" s="21" t="s">
        <v>346</v>
      </c>
      <c r="J116" s="19" t="s">
        <v>602</v>
      </c>
    </row>
    <row r="117" ht="40.5" customHeight="1" spans="1:10">
      <c r="A117" s="100" t="s">
        <v>307</v>
      </c>
      <c r="B117" s="19" t="s">
        <v>591</v>
      </c>
      <c r="C117" s="19" t="s">
        <v>370</v>
      </c>
      <c r="D117" s="19" t="s">
        <v>421</v>
      </c>
      <c r="E117" s="19" t="s">
        <v>511</v>
      </c>
      <c r="F117" s="21" t="s">
        <v>349</v>
      </c>
      <c r="G117" s="19" t="s">
        <v>120</v>
      </c>
      <c r="H117" s="21" t="s">
        <v>401</v>
      </c>
      <c r="I117" s="21" t="s">
        <v>346</v>
      </c>
      <c r="J117" s="19" t="s">
        <v>603</v>
      </c>
    </row>
    <row r="118" ht="40.5" customHeight="1" spans="1:10">
      <c r="A118" s="100" t="s">
        <v>307</v>
      </c>
      <c r="B118" s="19" t="s">
        <v>591</v>
      </c>
      <c r="C118" s="19" t="s">
        <v>380</v>
      </c>
      <c r="D118" s="19" t="s">
        <v>381</v>
      </c>
      <c r="E118" s="19" t="s">
        <v>403</v>
      </c>
      <c r="F118" s="21" t="s">
        <v>349</v>
      </c>
      <c r="G118" s="19" t="s">
        <v>363</v>
      </c>
      <c r="H118" s="21" t="s">
        <v>355</v>
      </c>
      <c r="I118" s="21" t="s">
        <v>346</v>
      </c>
      <c r="J118" s="19" t="s">
        <v>604</v>
      </c>
    </row>
    <row r="119" ht="40.5" customHeight="1" spans="1:10">
      <c r="A119" s="100" t="s">
        <v>287</v>
      </c>
      <c r="B119" s="19" t="s">
        <v>605</v>
      </c>
      <c r="C119" s="19" t="s">
        <v>340</v>
      </c>
      <c r="D119" s="19" t="s">
        <v>341</v>
      </c>
      <c r="E119" s="19" t="s">
        <v>606</v>
      </c>
      <c r="F119" s="21" t="s">
        <v>349</v>
      </c>
      <c r="G119" s="19" t="s">
        <v>502</v>
      </c>
      <c r="H119" s="21" t="s">
        <v>526</v>
      </c>
      <c r="I119" s="21" t="s">
        <v>346</v>
      </c>
      <c r="J119" s="19" t="s">
        <v>607</v>
      </c>
    </row>
    <row r="120" ht="40.5" customHeight="1" spans="1:10">
      <c r="A120" s="100" t="s">
        <v>287</v>
      </c>
      <c r="B120" s="19" t="s">
        <v>605</v>
      </c>
      <c r="C120" s="19" t="s">
        <v>340</v>
      </c>
      <c r="D120" s="19" t="s">
        <v>352</v>
      </c>
      <c r="E120" s="19" t="s">
        <v>608</v>
      </c>
      <c r="F120" s="21" t="s">
        <v>349</v>
      </c>
      <c r="G120" s="19" t="s">
        <v>363</v>
      </c>
      <c r="H120" s="21" t="s">
        <v>355</v>
      </c>
      <c r="I120" s="21" t="s">
        <v>346</v>
      </c>
      <c r="J120" s="19" t="s">
        <v>609</v>
      </c>
    </row>
    <row r="121" ht="40.5" customHeight="1" spans="1:10">
      <c r="A121" s="100" t="s">
        <v>287</v>
      </c>
      <c r="B121" s="19" t="s">
        <v>605</v>
      </c>
      <c r="C121" s="19" t="s">
        <v>340</v>
      </c>
      <c r="D121" s="19" t="s">
        <v>361</v>
      </c>
      <c r="E121" s="19" t="s">
        <v>610</v>
      </c>
      <c r="F121" s="21" t="s">
        <v>438</v>
      </c>
      <c r="G121" s="19" t="s">
        <v>611</v>
      </c>
      <c r="H121" s="21" t="s">
        <v>598</v>
      </c>
      <c r="I121" s="21" t="s">
        <v>359</v>
      </c>
      <c r="J121" s="19" t="s">
        <v>612</v>
      </c>
    </row>
    <row r="122" ht="40.5" customHeight="1" spans="1:10">
      <c r="A122" s="100" t="s">
        <v>287</v>
      </c>
      <c r="B122" s="19" t="s">
        <v>605</v>
      </c>
      <c r="C122" s="19" t="s">
        <v>340</v>
      </c>
      <c r="D122" s="19" t="s">
        <v>365</v>
      </c>
      <c r="E122" s="19" t="s">
        <v>366</v>
      </c>
      <c r="F122" s="21" t="s">
        <v>438</v>
      </c>
      <c r="G122" s="19" t="s">
        <v>394</v>
      </c>
      <c r="H122" s="21" t="s">
        <v>355</v>
      </c>
      <c r="I122" s="21" t="s">
        <v>346</v>
      </c>
      <c r="J122" s="19" t="s">
        <v>613</v>
      </c>
    </row>
    <row r="123" ht="40.5" customHeight="1" spans="1:10">
      <c r="A123" s="100" t="s">
        <v>287</v>
      </c>
      <c r="B123" s="19" t="s">
        <v>605</v>
      </c>
      <c r="C123" s="19" t="s">
        <v>370</v>
      </c>
      <c r="D123" s="19" t="s">
        <v>540</v>
      </c>
      <c r="E123" s="19" t="s">
        <v>614</v>
      </c>
      <c r="F123" s="21" t="s">
        <v>343</v>
      </c>
      <c r="G123" s="19" t="s">
        <v>394</v>
      </c>
      <c r="H123" s="21" t="s">
        <v>355</v>
      </c>
      <c r="I123" s="21" t="s">
        <v>346</v>
      </c>
      <c r="J123" s="19" t="s">
        <v>615</v>
      </c>
    </row>
    <row r="124" ht="40.5" customHeight="1" spans="1:10">
      <c r="A124" s="100" t="s">
        <v>287</v>
      </c>
      <c r="B124" s="19" t="s">
        <v>605</v>
      </c>
      <c r="C124" s="19" t="s">
        <v>370</v>
      </c>
      <c r="D124" s="19" t="s">
        <v>371</v>
      </c>
      <c r="E124" s="19" t="s">
        <v>616</v>
      </c>
      <c r="F124" s="21" t="s">
        <v>349</v>
      </c>
      <c r="G124" s="19" t="s">
        <v>118</v>
      </c>
      <c r="H124" s="21" t="s">
        <v>407</v>
      </c>
      <c r="I124" s="21" t="s">
        <v>346</v>
      </c>
      <c r="J124" s="19" t="s">
        <v>617</v>
      </c>
    </row>
    <row r="125" ht="40.5" customHeight="1" spans="1:10">
      <c r="A125" s="100" t="s">
        <v>287</v>
      </c>
      <c r="B125" s="19" t="s">
        <v>605</v>
      </c>
      <c r="C125" s="19" t="s">
        <v>370</v>
      </c>
      <c r="D125" s="19" t="s">
        <v>421</v>
      </c>
      <c r="E125" s="19" t="s">
        <v>618</v>
      </c>
      <c r="F125" s="21" t="s">
        <v>343</v>
      </c>
      <c r="G125" s="19" t="s">
        <v>619</v>
      </c>
      <c r="H125" s="21" t="s">
        <v>355</v>
      </c>
      <c r="I125" s="21" t="s">
        <v>359</v>
      </c>
      <c r="J125" s="19" t="s">
        <v>620</v>
      </c>
    </row>
    <row r="126" ht="40.5" customHeight="1" spans="1:10">
      <c r="A126" s="100" t="s">
        <v>287</v>
      </c>
      <c r="B126" s="19" t="s">
        <v>605</v>
      </c>
      <c r="C126" s="19" t="s">
        <v>380</v>
      </c>
      <c r="D126" s="19" t="s">
        <v>381</v>
      </c>
      <c r="E126" s="19" t="s">
        <v>621</v>
      </c>
      <c r="F126" s="21" t="s">
        <v>349</v>
      </c>
      <c r="G126" s="19" t="s">
        <v>391</v>
      </c>
      <c r="H126" s="21" t="s">
        <v>355</v>
      </c>
      <c r="I126" s="21" t="s">
        <v>346</v>
      </c>
      <c r="J126" s="19" t="s">
        <v>622</v>
      </c>
    </row>
    <row r="127" ht="40.5" customHeight="1" spans="1:10">
      <c r="A127" s="100" t="s">
        <v>293</v>
      </c>
      <c r="B127" s="19" t="s">
        <v>623</v>
      </c>
      <c r="C127" s="19" t="s">
        <v>340</v>
      </c>
      <c r="D127" s="19" t="s">
        <v>341</v>
      </c>
      <c r="E127" s="19" t="s">
        <v>430</v>
      </c>
      <c r="F127" s="21" t="s">
        <v>349</v>
      </c>
      <c r="G127" s="19" t="s">
        <v>624</v>
      </c>
      <c r="H127" s="21" t="s">
        <v>345</v>
      </c>
      <c r="I127" s="21" t="s">
        <v>346</v>
      </c>
      <c r="J127" s="19" t="s">
        <v>625</v>
      </c>
    </row>
    <row r="128" ht="40.5" customHeight="1" spans="1:10">
      <c r="A128" s="100" t="s">
        <v>293</v>
      </c>
      <c r="B128" s="19" t="s">
        <v>623</v>
      </c>
      <c r="C128" s="19" t="s">
        <v>340</v>
      </c>
      <c r="D128" s="19" t="s">
        <v>341</v>
      </c>
      <c r="E128" s="19" t="s">
        <v>433</v>
      </c>
      <c r="F128" s="21" t="s">
        <v>349</v>
      </c>
      <c r="G128" s="19" t="s">
        <v>363</v>
      </c>
      <c r="H128" s="21" t="s">
        <v>355</v>
      </c>
      <c r="I128" s="21" t="s">
        <v>346</v>
      </c>
      <c r="J128" s="19" t="s">
        <v>626</v>
      </c>
    </row>
    <row r="129" ht="40.5" customHeight="1" spans="1:10">
      <c r="A129" s="100" t="s">
        <v>293</v>
      </c>
      <c r="B129" s="19" t="s">
        <v>623</v>
      </c>
      <c r="C129" s="19" t="s">
        <v>340</v>
      </c>
      <c r="D129" s="19" t="s">
        <v>352</v>
      </c>
      <c r="E129" s="19" t="s">
        <v>435</v>
      </c>
      <c r="F129" s="21" t="s">
        <v>349</v>
      </c>
      <c r="G129" s="19" t="s">
        <v>391</v>
      </c>
      <c r="H129" s="21" t="s">
        <v>355</v>
      </c>
      <c r="I129" s="21" t="s">
        <v>346</v>
      </c>
      <c r="J129" s="19" t="s">
        <v>436</v>
      </c>
    </row>
    <row r="130" ht="40.5" customHeight="1" spans="1:10">
      <c r="A130" s="100" t="s">
        <v>293</v>
      </c>
      <c r="B130" s="19" t="s">
        <v>623</v>
      </c>
      <c r="C130" s="19" t="s">
        <v>340</v>
      </c>
      <c r="D130" s="19" t="s">
        <v>352</v>
      </c>
      <c r="E130" s="19" t="s">
        <v>437</v>
      </c>
      <c r="F130" s="21" t="s">
        <v>438</v>
      </c>
      <c r="G130" s="19" t="s">
        <v>120</v>
      </c>
      <c r="H130" s="21" t="s">
        <v>355</v>
      </c>
      <c r="I130" s="21" t="s">
        <v>346</v>
      </c>
      <c r="J130" s="19" t="s">
        <v>439</v>
      </c>
    </row>
    <row r="131" ht="40.5" customHeight="1" spans="1:10">
      <c r="A131" s="100" t="s">
        <v>293</v>
      </c>
      <c r="B131" s="19" t="s">
        <v>623</v>
      </c>
      <c r="C131" s="19" t="s">
        <v>340</v>
      </c>
      <c r="D131" s="19" t="s">
        <v>361</v>
      </c>
      <c r="E131" s="19" t="s">
        <v>440</v>
      </c>
      <c r="F131" s="21" t="s">
        <v>343</v>
      </c>
      <c r="G131" s="19" t="s">
        <v>394</v>
      </c>
      <c r="H131" s="21" t="s">
        <v>355</v>
      </c>
      <c r="I131" s="21" t="s">
        <v>346</v>
      </c>
      <c r="J131" s="19" t="s">
        <v>441</v>
      </c>
    </row>
    <row r="132" ht="40.5" customHeight="1" spans="1:10">
      <c r="A132" s="100" t="s">
        <v>293</v>
      </c>
      <c r="B132" s="19" t="s">
        <v>623</v>
      </c>
      <c r="C132" s="19" t="s">
        <v>340</v>
      </c>
      <c r="D132" s="19" t="s">
        <v>361</v>
      </c>
      <c r="E132" s="19" t="s">
        <v>442</v>
      </c>
      <c r="F132" s="21" t="s">
        <v>438</v>
      </c>
      <c r="G132" s="19" t="s">
        <v>363</v>
      </c>
      <c r="H132" s="21" t="s">
        <v>444</v>
      </c>
      <c r="I132" s="21" t="s">
        <v>346</v>
      </c>
      <c r="J132" s="19" t="s">
        <v>445</v>
      </c>
    </row>
    <row r="133" ht="40.5" customHeight="1" spans="1:10">
      <c r="A133" s="100" t="s">
        <v>293</v>
      </c>
      <c r="B133" s="19" t="s">
        <v>623</v>
      </c>
      <c r="C133" s="19" t="s">
        <v>370</v>
      </c>
      <c r="D133" s="19" t="s">
        <v>371</v>
      </c>
      <c r="E133" s="19" t="s">
        <v>446</v>
      </c>
      <c r="F133" s="21" t="s">
        <v>349</v>
      </c>
      <c r="G133" s="19" t="s">
        <v>363</v>
      </c>
      <c r="H133" s="21" t="s">
        <v>355</v>
      </c>
      <c r="I133" s="21" t="s">
        <v>346</v>
      </c>
      <c r="J133" s="19" t="s">
        <v>447</v>
      </c>
    </row>
    <row r="134" ht="40.5" customHeight="1" spans="1:10">
      <c r="A134" s="100" t="s">
        <v>293</v>
      </c>
      <c r="B134" s="19" t="s">
        <v>623</v>
      </c>
      <c r="C134" s="19" t="s">
        <v>370</v>
      </c>
      <c r="D134" s="19" t="s">
        <v>371</v>
      </c>
      <c r="E134" s="19" t="s">
        <v>509</v>
      </c>
      <c r="F134" s="21" t="s">
        <v>349</v>
      </c>
      <c r="G134" s="19" t="s">
        <v>363</v>
      </c>
      <c r="H134" s="21" t="s">
        <v>355</v>
      </c>
      <c r="I134" s="21" t="s">
        <v>346</v>
      </c>
      <c r="J134" s="19" t="s">
        <v>627</v>
      </c>
    </row>
    <row r="135" ht="40.5" customHeight="1" spans="1:10">
      <c r="A135" s="100" t="s">
        <v>293</v>
      </c>
      <c r="B135" s="19" t="s">
        <v>623</v>
      </c>
      <c r="C135" s="19" t="s">
        <v>370</v>
      </c>
      <c r="D135" s="19" t="s">
        <v>421</v>
      </c>
      <c r="E135" s="19" t="s">
        <v>399</v>
      </c>
      <c r="F135" s="21" t="s">
        <v>349</v>
      </c>
      <c r="G135" s="19" t="s">
        <v>450</v>
      </c>
      <c r="H135" s="21" t="s">
        <v>401</v>
      </c>
      <c r="I135" s="21" t="s">
        <v>346</v>
      </c>
      <c r="J135" s="19" t="s">
        <v>451</v>
      </c>
    </row>
    <row r="136" ht="40.5" customHeight="1" spans="1:10">
      <c r="A136" s="100" t="s">
        <v>293</v>
      </c>
      <c r="B136" s="19" t="s">
        <v>623</v>
      </c>
      <c r="C136" s="19" t="s">
        <v>380</v>
      </c>
      <c r="D136" s="19" t="s">
        <v>381</v>
      </c>
      <c r="E136" s="19" t="s">
        <v>628</v>
      </c>
      <c r="F136" s="21" t="s">
        <v>349</v>
      </c>
      <c r="G136" s="19" t="s">
        <v>363</v>
      </c>
      <c r="H136" s="21" t="s">
        <v>355</v>
      </c>
      <c r="I136" s="21" t="s">
        <v>346</v>
      </c>
      <c r="J136" s="19" t="s">
        <v>452</v>
      </c>
    </row>
    <row r="137" ht="40.5" customHeight="1" spans="1:10">
      <c r="A137" s="100" t="s">
        <v>301</v>
      </c>
      <c r="B137" s="19" t="s">
        <v>629</v>
      </c>
      <c r="C137" s="19" t="s">
        <v>340</v>
      </c>
      <c r="D137" s="19" t="s">
        <v>341</v>
      </c>
      <c r="E137" s="19" t="s">
        <v>630</v>
      </c>
      <c r="F137" s="21" t="s">
        <v>343</v>
      </c>
      <c r="G137" s="19" t="s">
        <v>502</v>
      </c>
      <c r="H137" s="21" t="s">
        <v>631</v>
      </c>
      <c r="I137" s="21" t="s">
        <v>346</v>
      </c>
      <c r="J137" s="19" t="s">
        <v>632</v>
      </c>
    </row>
    <row r="138" ht="40.5" customHeight="1" spans="1:10">
      <c r="A138" s="100" t="s">
        <v>301</v>
      </c>
      <c r="B138" s="19" t="s">
        <v>629</v>
      </c>
      <c r="C138" s="19" t="s">
        <v>340</v>
      </c>
      <c r="D138" s="19" t="s">
        <v>341</v>
      </c>
      <c r="E138" s="19" t="s">
        <v>471</v>
      </c>
      <c r="F138" s="21" t="s">
        <v>349</v>
      </c>
      <c r="G138" s="19" t="s">
        <v>363</v>
      </c>
      <c r="H138" s="21" t="s">
        <v>472</v>
      </c>
      <c r="I138" s="21" t="s">
        <v>346</v>
      </c>
      <c r="J138" s="19" t="s">
        <v>473</v>
      </c>
    </row>
    <row r="139" ht="40.5" customHeight="1" spans="1:10">
      <c r="A139" s="100" t="s">
        <v>301</v>
      </c>
      <c r="B139" s="19" t="s">
        <v>629</v>
      </c>
      <c r="C139" s="19" t="s">
        <v>340</v>
      </c>
      <c r="D139" s="19" t="s">
        <v>341</v>
      </c>
      <c r="E139" s="19" t="s">
        <v>474</v>
      </c>
      <c r="F139" s="21" t="s">
        <v>349</v>
      </c>
      <c r="G139" s="19" t="s">
        <v>633</v>
      </c>
      <c r="H139" s="21" t="s">
        <v>475</v>
      </c>
      <c r="I139" s="21" t="s">
        <v>346</v>
      </c>
      <c r="J139" s="19" t="s">
        <v>634</v>
      </c>
    </row>
    <row r="140" ht="40.5" customHeight="1" spans="1:10">
      <c r="A140" s="100" t="s">
        <v>301</v>
      </c>
      <c r="B140" s="19" t="s">
        <v>629</v>
      </c>
      <c r="C140" s="19" t="s">
        <v>340</v>
      </c>
      <c r="D140" s="19" t="s">
        <v>352</v>
      </c>
      <c r="E140" s="19" t="s">
        <v>477</v>
      </c>
      <c r="F140" s="21" t="s">
        <v>373</v>
      </c>
      <c r="G140" s="19" t="s">
        <v>354</v>
      </c>
      <c r="H140" s="21" t="s">
        <v>355</v>
      </c>
      <c r="I140" s="21" t="s">
        <v>346</v>
      </c>
      <c r="J140" s="19" t="s">
        <v>635</v>
      </c>
    </row>
    <row r="141" ht="40.5" customHeight="1" spans="1:10">
      <c r="A141" s="100" t="s">
        <v>301</v>
      </c>
      <c r="B141" s="19" t="s">
        <v>629</v>
      </c>
      <c r="C141" s="19" t="s">
        <v>340</v>
      </c>
      <c r="D141" s="19" t="s">
        <v>352</v>
      </c>
      <c r="E141" s="19" t="s">
        <v>479</v>
      </c>
      <c r="F141" s="21" t="s">
        <v>373</v>
      </c>
      <c r="G141" s="19" t="s">
        <v>363</v>
      </c>
      <c r="H141" s="21" t="s">
        <v>355</v>
      </c>
      <c r="I141" s="21" t="s">
        <v>346</v>
      </c>
      <c r="J141" s="19" t="s">
        <v>494</v>
      </c>
    </row>
    <row r="142" ht="40.5" customHeight="1" spans="1:10">
      <c r="A142" s="100" t="s">
        <v>301</v>
      </c>
      <c r="B142" s="19" t="s">
        <v>629</v>
      </c>
      <c r="C142" s="19" t="s">
        <v>370</v>
      </c>
      <c r="D142" s="19" t="s">
        <v>371</v>
      </c>
      <c r="E142" s="19" t="s">
        <v>481</v>
      </c>
      <c r="F142" s="21" t="s">
        <v>373</v>
      </c>
      <c r="G142" s="19" t="s">
        <v>363</v>
      </c>
      <c r="H142" s="21" t="s">
        <v>355</v>
      </c>
      <c r="I142" s="21" t="s">
        <v>346</v>
      </c>
      <c r="J142" s="19" t="s">
        <v>636</v>
      </c>
    </row>
    <row r="143" ht="40.5" customHeight="1" spans="1:10">
      <c r="A143" s="100" t="s">
        <v>301</v>
      </c>
      <c r="B143" s="19" t="s">
        <v>629</v>
      </c>
      <c r="C143" s="19" t="s">
        <v>370</v>
      </c>
      <c r="D143" s="19" t="s">
        <v>371</v>
      </c>
      <c r="E143" s="19" t="s">
        <v>396</v>
      </c>
      <c r="F143" s="21" t="s">
        <v>373</v>
      </c>
      <c r="G143" s="19" t="s">
        <v>363</v>
      </c>
      <c r="H143" s="21" t="s">
        <v>355</v>
      </c>
      <c r="I143" s="21" t="s">
        <v>359</v>
      </c>
      <c r="J143" s="19" t="s">
        <v>637</v>
      </c>
    </row>
    <row r="144" ht="40.5" customHeight="1" spans="1:10">
      <c r="A144" s="100" t="s">
        <v>301</v>
      </c>
      <c r="B144" s="19" t="s">
        <v>629</v>
      </c>
      <c r="C144" s="19" t="s">
        <v>370</v>
      </c>
      <c r="D144" s="19" t="s">
        <v>377</v>
      </c>
      <c r="E144" s="19" t="s">
        <v>485</v>
      </c>
      <c r="F144" s="21" t="s">
        <v>367</v>
      </c>
      <c r="G144" s="19" t="s">
        <v>400</v>
      </c>
      <c r="H144" s="21" t="s">
        <v>355</v>
      </c>
      <c r="I144" s="21" t="s">
        <v>346</v>
      </c>
      <c r="J144" s="19" t="s">
        <v>638</v>
      </c>
    </row>
    <row r="145" ht="40.5" customHeight="1" spans="1:10">
      <c r="A145" s="100" t="s">
        <v>301</v>
      </c>
      <c r="B145" s="19" t="s">
        <v>629</v>
      </c>
      <c r="C145" s="19" t="s">
        <v>380</v>
      </c>
      <c r="D145" s="19" t="s">
        <v>381</v>
      </c>
      <c r="E145" s="19" t="s">
        <v>403</v>
      </c>
      <c r="F145" s="21" t="s">
        <v>349</v>
      </c>
      <c r="G145" s="19" t="s">
        <v>363</v>
      </c>
      <c r="H145" s="21" t="s">
        <v>355</v>
      </c>
      <c r="I145" s="21" t="s">
        <v>346</v>
      </c>
      <c r="J145" s="19" t="s">
        <v>639</v>
      </c>
    </row>
  </sheetData>
  <mergeCells count="32">
    <mergeCell ref="A2:J2"/>
    <mergeCell ref="A3:H3"/>
    <mergeCell ref="A7:A16"/>
    <mergeCell ref="A24:A31"/>
    <mergeCell ref="A33:A42"/>
    <mergeCell ref="A43:A49"/>
    <mergeCell ref="A50:A57"/>
    <mergeCell ref="A58:A64"/>
    <mergeCell ref="A65:A71"/>
    <mergeCell ref="A72:A86"/>
    <mergeCell ref="A87:A95"/>
    <mergeCell ref="A96:A103"/>
    <mergeCell ref="A104:A111"/>
    <mergeCell ref="A112:A118"/>
    <mergeCell ref="A119:A126"/>
    <mergeCell ref="A127:A136"/>
    <mergeCell ref="A137:A145"/>
    <mergeCell ref="B7:B16"/>
    <mergeCell ref="B24:B31"/>
    <mergeCell ref="B33:B42"/>
    <mergeCell ref="B43:B49"/>
    <mergeCell ref="B50:B57"/>
    <mergeCell ref="B58:B64"/>
    <mergeCell ref="B65:B71"/>
    <mergeCell ref="B72:B86"/>
    <mergeCell ref="B87:B95"/>
    <mergeCell ref="B96:B103"/>
    <mergeCell ref="B104:B111"/>
    <mergeCell ref="B112:B118"/>
    <mergeCell ref="B119:B126"/>
    <mergeCell ref="B127:B136"/>
    <mergeCell ref="B137:B145"/>
  </mergeCells>
  <printOptions horizontalCentered="1"/>
  <pageMargins left="0.79" right="0.79" top="0.59" bottom="0.59" header="0" footer="0"/>
  <pageSetup paperSize="9" scale="1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嗯，有点晒</cp:lastModifiedBy>
  <dcterms:created xsi:type="dcterms:W3CDTF">2025-02-19T03:26:00Z</dcterms:created>
  <dcterms:modified xsi:type="dcterms:W3CDTF">2025-02-20T07:52:39Z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F9E5E6B722E94F05930580B9487895BC_12</vt:lpwstr>
  </property>
</Properties>
</file>